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375" windowWidth="14955" windowHeight="8445" activeTab="3"/>
  </bookViews>
  <sheets>
    <sheet name="Contents" sheetId="4" r:id="rId1"/>
    <sheet name="Methods" sheetId="3" r:id="rId2"/>
    <sheet name="All ages" sheetId="1" r:id="rId3"/>
    <sheet name="Age groups" sheetId="2" r:id="rId4"/>
  </sheets>
  <calcPr calcId="125725"/>
</workbook>
</file>

<file path=xl/calcChain.xml><?xml version="1.0" encoding="utf-8"?>
<calcChain xmlns="http://schemas.openxmlformats.org/spreadsheetml/2006/main">
  <c r="E8" i="2"/>
  <c r="F8"/>
  <c r="E9"/>
  <c r="F9"/>
  <c r="E10"/>
  <c r="F10"/>
  <c r="E7"/>
  <c r="E12"/>
  <c r="D12"/>
  <c r="C12"/>
  <c r="B12"/>
  <c r="E7" i="1"/>
  <c r="F7"/>
  <c r="E8"/>
  <c r="F8"/>
  <c r="E9"/>
  <c r="F9"/>
  <c r="E10"/>
  <c r="F10"/>
  <c r="E11"/>
  <c r="F11"/>
  <c r="E12"/>
  <c r="F12"/>
  <c r="E13"/>
  <c r="F13"/>
  <c r="E14"/>
  <c r="F14"/>
  <c r="E15"/>
  <c r="F15"/>
  <c r="E16"/>
  <c r="F16"/>
  <c r="E17"/>
  <c r="F17"/>
  <c r="E18"/>
  <c r="F18"/>
  <c r="E19"/>
  <c r="F19"/>
  <c r="E20"/>
  <c r="F20"/>
  <c r="E21"/>
  <c r="F21"/>
  <c r="E22"/>
  <c r="F22"/>
  <c r="E23"/>
  <c r="F23"/>
  <c r="E24"/>
  <c r="F24"/>
  <c r="C27"/>
  <c r="D27"/>
  <c r="B27"/>
  <c r="E25"/>
  <c r="F25"/>
  <c r="F7" i="2"/>
  <c r="F12"/>
  <c r="F16"/>
  <c r="F27" i="1"/>
  <c r="F31"/>
  <c r="E27"/>
  <c r="G16" i="2"/>
  <c r="H16"/>
  <c r="H31" i="1"/>
  <c r="G31"/>
</calcChain>
</file>

<file path=xl/sharedStrings.xml><?xml version="1.0" encoding="utf-8"?>
<sst xmlns="http://schemas.openxmlformats.org/spreadsheetml/2006/main" count="113" uniqueCount="67">
  <si>
    <t>&lt;1</t>
  </si>
  <si>
    <t>1-4</t>
  </si>
  <si>
    <t>5-9</t>
  </si>
  <si>
    <t>10-14</t>
  </si>
  <si>
    <t>15-19</t>
  </si>
  <si>
    <t>20-24</t>
  </si>
  <si>
    <t>25-29</t>
  </si>
  <si>
    <t>30-34</t>
  </si>
  <si>
    <t>35-39</t>
  </si>
  <si>
    <t>40-44</t>
  </si>
  <si>
    <t>45-49</t>
  </si>
  <si>
    <t>50-54</t>
  </si>
  <si>
    <t>55-59</t>
  </si>
  <si>
    <t>60-64</t>
  </si>
  <si>
    <t>65-69</t>
  </si>
  <si>
    <t>70-74</t>
  </si>
  <si>
    <t>75-79</t>
  </si>
  <si>
    <t>80-84</t>
  </si>
  <si>
    <t>85+</t>
  </si>
  <si>
    <t>ESP</t>
  </si>
  <si>
    <t>Deaths</t>
  </si>
  <si>
    <t>Population</t>
  </si>
  <si>
    <t>Total</t>
  </si>
  <si>
    <t>Office for National Statistics</t>
  </si>
  <si>
    <t>Age group</t>
  </si>
  <si>
    <t>Age-standardised</t>
  </si>
  <si>
    <t>Age-specific</t>
  </si>
  <si>
    <t>Lower limit</t>
  </si>
  <si>
    <t>Upper limit</t>
  </si>
  <si>
    <t>95% confidence interval</t>
  </si>
  <si>
    <t>Rate per 100,000</t>
  </si>
  <si>
    <t>The age-standardised mortality rate per 100,000 population (all ages) is:</t>
  </si>
  <si>
    <t>How to calculate age-standardised mortality rates per 100,000 population for specific age groups using the European Standard Population (ESP)</t>
  </si>
  <si>
    <t>How to calculate age-standardised mortality rates per 100,000 population for all ages using the European Standard Population (ESP)</t>
  </si>
  <si>
    <t>The age-standardised mortality rate per 100,000 population (ages 35-54) is:</t>
  </si>
  <si>
    <t>Crown Copyright 2012</t>
  </si>
  <si>
    <t>Age-standardised rates</t>
  </si>
  <si>
    <t>Age-standardised rates allow for differences in the age structure of populations and allow valid comparisons to be made between geographical areas and through time. Using the direct method, which is the method used in ONS mortality publications, the age-standardised rate for a particular condition is that which would have occurred if the observed age-specific rates for the condition had applied in a given standard population. Mortality rates are not usually calculated where there are fewer than ten deaths.</t>
  </si>
  <si>
    <t>Methods</t>
  </si>
  <si>
    <t xml:space="preserve">Age-standardised rate = </t>
  </si>
  <si>
    <t>Where:</t>
  </si>
  <si>
    <r>
      <t xml:space="preserve"> </t>
    </r>
    <r>
      <rPr>
        <vertAlign val="subscript"/>
        <sz val="20"/>
        <rFont val="Arial"/>
        <family val="2"/>
      </rPr>
      <t xml:space="preserve"> </t>
    </r>
  </si>
  <si>
    <t>Standard population in sex/age group k</t>
  </si>
  <si>
    <t xml:space="preserve"> </t>
  </si>
  <si>
    <t>Observed mortality rate (deaths per 100,000 persons) in sex/age group</t>
  </si>
  <si>
    <t>age/sex group 0, 1-4, 5-9, ... , 80-84, 85 years and over</t>
  </si>
  <si>
    <t>Age-standardised rates are standardised to the European Standard Population. This is a hypothetical population and assumes that the age structure is the same in both sexes, therefore allowing comparisons to be made between the sexes as well as between geographical areas. The European Standard Population was first introduced in 1976 and its suitability as a standard population has not been reviewed since its introduction. Demographic changes since the population was developed may mean that it is no longer representative of the European population and work has begun to update it.</t>
  </si>
  <si>
    <t>Distribution of the European Standard Population</t>
  </si>
  <si>
    <t>Age</t>
  </si>
  <si>
    <t>01-04</t>
  </si>
  <si>
    <t>05-09</t>
  </si>
  <si>
    <t>Mortality rates are presented alongside 95 per cent confidence intervals as a measure of the precision of the calculated rate.</t>
  </si>
  <si>
    <t>Confidence intervals are calculated as follows:</t>
  </si>
  <si>
    <t xml:space="preserve">95 per cent confidence interval = </t>
  </si>
  <si>
    <t>= age-standardised mortality rate</t>
  </si>
  <si>
    <t>= number of deaths in sex/age group k</t>
  </si>
  <si>
    <t>Worksheet</t>
  </si>
  <si>
    <t>All ages</t>
  </si>
  <si>
    <t>Age groups</t>
  </si>
  <si>
    <t>Description of methods used to calculate age-standardised rates</t>
  </si>
  <si>
    <t>Template to calculate age-standardised rates for all ages</t>
  </si>
  <si>
    <t>Template to calculate age-standardised rates for selected age groups</t>
  </si>
  <si>
    <t>Contents</t>
  </si>
  <si>
    <t>Enquiries can be sent by email to: mortality@ons.gov.uk</t>
  </si>
  <si>
    <t>Further information about mortality data can be found in Mortality Metadata, available here:</t>
  </si>
  <si>
    <t xml:space="preserve">http://www.ons.gov.uk/ons/guide-method/user-guidance/health-and-life-events/mortality-metadata.pdf </t>
  </si>
  <si>
    <t>Back to contents page</t>
  </si>
</sst>
</file>

<file path=xl/styles.xml><?xml version="1.0" encoding="utf-8"?>
<styleSheet xmlns="http://schemas.openxmlformats.org/spreadsheetml/2006/main">
  <numFmts count="2">
    <numFmt numFmtId="164" formatCode="0.0"/>
    <numFmt numFmtId="165" formatCode="#,##0.0"/>
  </numFmts>
  <fonts count="10">
    <font>
      <sz val="10"/>
      <name val="Arial"/>
    </font>
    <font>
      <b/>
      <sz val="10"/>
      <name val="Arial"/>
      <family val="2"/>
    </font>
    <font>
      <sz val="10"/>
      <name val="Arial"/>
      <family val="2"/>
    </font>
    <font>
      <u/>
      <sz val="10"/>
      <color indexed="12"/>
      <name val="Arial"/>
      <family val="2"/>
      <charset val="161"/>
    </font>
    <font>
      <b/>
      <sz val="12"/>
      <name val="Arial"/>
      <family val="2"/>
    </font>
    <font>
      <vertAlign val="subscript"/>
      <sz val="20"/>
      <name val="Arial"/>
      <family val="2"/>
    </font>
    <font>
      <sz val="14"/>
      <name val="Arial"/>
      <family val="2"/>
    </font>
    <font>
      <b/>
      <sz val="11"/>
      <name val="Arial"/>
      <family val="2"/>
    </font>
    <font>
      <sz val="11"/>
      <name val="Arial"/>
      <family val="2"/>
    </font>
    <font>
      <b/>
      <sz val="14"/>
      <name val="Arial"/>
      <family val="2"/>
    </font>
  </fonts>
  <fills count="2">
    <fill>
      <patternFill patternType="none"/>
    </fill>
    <fill>
      <patternFill patternType="gray125"/>
    </fill>
  </fills>
  <borders count="4">
    <border>
      <left/>
      <right/>
      <top/>
      <bottom/>
      <diagonal/>
    </border>
    <border>
      <left/>
      <right/>
      <top style="thick">
        <color indexed="64"/>
      </top>
      <bottom style="medium">
        <color indexed="64"/>
      </bottom>
      <diagonal/>
    </border>
    <border>
      <left/>
      <right/>
      <top/>
      <bottom style="medium">
        <color indexed="64"/>
      </bottom>
      <diagonal/>
    </border>
    <border>
      <left/>
      <right/>
      <top/>
      <bottom style="thick">
        <color indexed="64"/>
      </bottom>
      <diagonal/>
    </border>
  </borders>
  <cellStyleXfs count="2">
    <xf numFmtId="0" fontId="0" fillId="0" borderId="0"/>
    <xf numFmtId="0" fontId="3" fillId="0" borderId="0" applyNumberFormat="0" applyFill="0" applyBorder="0" applyAlignment="0" applyProtection="0">
      <alignment vertical="top"/>
      <protection locked="0"/>
    </xf>
  </cellStyleXfs>
  <cellXfs count="34">
    <xf numFmtId="0" fontId="0" fillId="0" borderId="0" xfId="0"/>
    <xf numFmtId="0" fontId="1" fillId="0" borderId="0" xfId="0" applyFont="1"/>
    <xf numFmtId="1" fontId="1" fillId="0" borderId="0" xfId="0" applyNumberFormat="1" applyFont="1"/>
    <xf numFmtId="0" fontId="2" fillId="0" borderId="0" xfId="0" applyFont="1"/>
    <xf numFmtId="2" fontId="2" fillId="0" borderId="0" xfId="0" applyNumberFormat="1" applyFont="1"/>
    <xf numFmtId="164" fontId="2" fillId="0" borderId="0" xfId="0" applyNumberFormat="1" applyFont="1"/>
    <xf numFmtId="49" fontId="2" fillId="0" borderId="0" xfId="0" applyNumberFormat="1" applyFont="1"/>
    <xf numFmtId="3" fontId="2" fillId="0" borderId="0" xfId="0" applyNumberFormat="1" applyFont="1"/>
    <xf numFmtId="3" fontId="2" fillId="0" borderId="0" xfId="0" applyNumberFormat="1" applyFont="1" applyFill="1" applyBorder="1" applyAlignment="1">
      <alignment horizontal="right"/>
    </xf>
    <xf numFmtId="1" fontId="2" fillId="0" borderId="0" xfId="0" applyNumberFormat="1" applyFont="1"/>
    <xf numFmtId="165" fontId="2" fillId="0" borderId="0" xfId="0" applyNumberFormat="1" applyFont="1"/>
    <xf numFmtId="164" fontId="1" fillId="0" borderId="0" xfId="0" applyNumberFormat="1" applyFont="1"/>
    <xf numFmtId="0" fontId="3" fillId="0" borderId="0" xfId="1" applyAlignment="1" applyProtection="1"/>
    <xf numFmtId="0" fontId="4" fillId="0" borderId="0" xfId="0" applyFont="1"/>
    <xf numFmtId="0" fontId="2" fillId="0" borderId="0" xfId="0" applyFont="1" applyAlignment="1">
      <alignment horizontal="left"/>
    </xf>
    <xf numFmtId="0" fontId="0" fillId="0" borderId="0" xfId="0" applyAlignment="1">
      <alignment horizontal="left"/>
    </xf>
    <xf numFmtId="0" fontId="0" fillId="0" borderId="0" xfId="0" applyAlignment="1">
      <alignment vertical="center"/>
    </xf>
    <xf numFmtId="0" fontId="2" fillId="0" borderId="0" xfId="0" applyFont="1" applyAlignment="1">
      <alignment vertical="center"/>
    </xf>
    <xf numFmtId="0" fontId="6" fillId="0" borderId="0" xfId="0" applyFont="1" applyAlignment="1">
      <alignment vertical="center"/>
    </xf>
    <xf numFmtId="0" fontId="7" fillId="0" borderId="1" xfId="0" applyFont="1" applyBorder="1" applyAlignment="1">
      <alignment horizontal="justify" vertical="top" wrapText="1"/>
    </xf>
    <xf numFmtId="0" fontId="8" fillId="0" borderId="0" xfId="0" applyFont="1" applyAlignment="1">
      <alignment horizontal="justify" vertical="top" wrapText="1"/>
    </xf>
    <xf numFmtId="3" fontId="8" fillId="0" borderId="0" xfId="0" applyNumberFormat="1" applyFont="1" applyAlignment="1">
      <alignment horizontal="justify" vertical="top" wrapText="1"/>
    </xf>
    <xf numFmtId="0" fontId="8" fillId="0" borderId="2" xfId="0" applyFont="1" applyBorder="1" applyAlignment="1">
      <alignment horizontal="justify" vertical="top" wrapText="1"/>
    </xf>
    <xf numFmtId="3" fontId="8" fillId="0" borderId="2" xfId="0" applyNumberFormat="1" applyFont="1" applyBorder="1" applyAlignment="1">
      <alignment horizontal="justify" vertical="top" wrapText="1"/>
    </xf>
    <xf numFmtId="0" fontId="7" fillId="0" borderId="2" xfId="0" applyFont="1" applyBorder="1" applyAlignment="1">
      <alignment horizontal="justify" vertical="top" wrapText="1"/>
    </xf>
    <xf numFmtId="0" fontId="8" fillId="0" borderId="3" xfId="0" applyFont="1" applyBorder="1" applyAlignment="1">
      <alignment horizontal="justify" vertical="top" wrapText="1"/>
    </xf>
    <xf numFmtId="0" fontId="7" fillId="0" borderId="3" xfId="0" applyFont="1" applyBorder="1" applyAlignment="1">
      <alignment horizontal="justify" vertical="top" wrapText="1"/>
    </xf>
    <xf numFmtId="3" fontId="7" fillId="0" borderId="3" xfId="0" applyNumberFormat="1" applyFont="1" applyBorder="1" applyAlignment="1">
      <alignment horizontal="justify" vertical="top" wrapText="1"/>
    </xf>
    <xf numFmtId="16" fontId="8" fillId="0" borderId="0" xfId="0" quotePrefix="1" applyNumberFormat="1" applyFont="1" applyAlignment="1">
      <alignment horizontal="justify" vertical="top" wrapText="1"/>
    </xf>
    <xf numFmtId="17" fontId="8" fillId="0" borderId="0" xfId="0" quotePrefix="1" applyNumberFormat="1" applyFont="1" applyAlignment="1">
      <alignment horizontal="justify" vertical="top" wrapText="1"/>
    </xf>
    <xf numFmtId="0" fontId="2" fillId="0" borderId="0" xfId="0" quotePrefix="1" applyFont="1"/>
    <xf numFmtId="0" fontId="9" fillId="0" borderId="0" xfId="0" applyFont="1"/>
    <xf numFmtId="0" fontId="2" fillId="0" borderId="0" xfId="0" applyFont="1" applyAlignment="1">
      <alignment horizontal="left" wrapText="1"/>
    </xf>
    <xf numFmtId="0" fontId="1" fillId="0" borderId="0" xfId="0" applyFont="1" applyAlignment="1">
      <alignment horizontal="center"/>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0</xdr:colOff>
      <xdr:row>13</xdr:row>
      <xdr:rowOff>0</xdr:rowOff>
    </xdr:from>
    <xdr:to>
      <xdr:col>1</xdr:col>
      <xdr:colOff>304800</xdr:colOff>
      <xdr:row>13</xdr:row>
      <xdr:rowOff>209550</xdr:rowOff>
    </xdr:to>
    <xdr:pic>
      <xdr:nvPicPr>
        <xdr:cNvPr id="1071" name="Picture 5"/>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blip>
        <a:srcRect/>
        <a:stretch>
          <a:fillRect/>
        </a:stretch>
      </xdr:blipFill>
      <xdr:spPr bwMode="auto">
        <a:xfrm>
          <a:off x="609600" y="2171700"/>
          <a:ext cx="304800" cy="190500"/>
        </a:xfrm>
        <a:prstGeom prst="rect">
          <a:avLst/>
        </a:prstGeom>
        <a:noFill/>
        <a:ln w="9525">
          <a:noFill/>
          <a:miter lim="800000"/>
          <a:headEnd/>
          <a:tailEnd/>
        </a:ln>
      </xdr:spPr>
    </xdr:pic>
    <xdr:clientData/>
  </xdr:twoCellAnchor>
  <xdr:twoCellAnchor>
    <xdr:from>
      <xdr:col>1</xdr:col>
      <xdr:colOff>0</xdr:colOff>
      <xdr:row>14</xdr:row>
      <xdr:rowOff>0</xdr:rowOff>
    </xdr:from>
    <xdr:to>
      <xdr:col>1</xdr:col>
      <xdr:colOff>361950</xdr:colOff>
      <xdr:row>14</xdr:row>
      <xdr:rowOff>209550</xdr:rowOff>
    </xdr:to>
    <xdr:pic>
      <xdr:nvPicPr>
        <xdr:cNvPr id="1072" name="Picture 6"/>
        <xdr:cNvPicPr>
          <a:picLocks noChangeAspect="1" noChangeArrowheads="1"/>
        </xdr:cNvPicPr>
      </xdr:nvPicPr>
      <xdr:blipFill>
        <a:blip xmlns:r="http://schemas.openxmlformats.org/officeDocument/2006/relationships" r:embed="rId2" cstate="print">
          <a:clrChange>
            <a:clrFrom>
              <a:srgbClr val="FFFFFF"/>
            </a:clrFrom>
            <a:clrTo>
              <a:srgbClr val="FFFFFF">
                <a:alpha val="0"/>
              </a:srgbClr>
            </a:clrTo>
          </a:clrChange>
        </a:blip>
        <a:srcRect/>
        <a:stretch>
          <a:fillRect/>
        </a:stretch>
      </xdr:blipFill>
      <xdr:spPr bwMode="auto">
        <a:xfrm>
          <a:off x="609600" y="2362200"/>
          <a:ext cx="361950" cy="209550"/>
        </a:xfrm>
        <a:prstGeom prst="rect">
          <a:avLst/>
        </a:prstGeom>
        <a:noFill/>
        <a:ln w="9525">
          <a:noFill/>
          <a:miter lim="800000"/>
          <a:headEnd/>
          <a:tailEnd/>
        </a:ln>
      </xdr:spPr>
    </xdr:pic>
    <xdr:clientData/>
  </xdr:twoCellAnchor>
  <xdr:twoCellAnchor>
    <xdr:from>
      <xdr:col>1</xdr:col>
      <xdr:colOff>0</xdr:colOff>
      <xdr:row>15</xdr:row>
      <xdr:rowOff>0</xdr:rowOff>
    </xdr:from>
    <xdr:to>
      <xdr:col>1</xdr:col>
      <xdr:colOff>228600</xdr:colOff>
      <xdr:row>15</xdr:row>
      <xdr:rowOff>209550</xdr:rowOff>
    </xdr:to>
    <xdr:pic>
      <xdr:nvPicPr>
        <xdr:cNvPr id="1073" name="Picture 7"/>
        <xdr:cNvPicPr>
          <a:picLocks noChangeAspect="1" noChangeArrowheads="1"/>
        </xdr:cNvPicPr>
      </xdr:nvPicPr>
      <xdr:blipFill>
        <a:blip xmlns:r="http://schemas.openxmlformats.org/officeDocument/2006/relationships" r:embed="rId3" cstate="print">
          <a:clrChange>
            <a:clrFrom>
              <a:srgbClr val="FFFFFF"/>
            </a:clrFrom>
            <a:clrTo>
              <a:srgbClr val="FFFFFF">
                <a:alpha val="0"/>
              </a:srgbClr>
            </a:clrTo>
          </a:clrChange>
        </a:blip>
        <a:srcRect/>
        <a:stretch>
          <a:fillRect/>
        </a:stretch>
      </xdr:blipFill>
      <xdr:spPr bwMode="auto">
        <a:xfrm>
          <a:off x="609600" y="2590800"/>
          <a:ext cx="228600" cy="209550"/>
        </a:xfrm>
        <a:prstGeom prst="rect">
          <a:avLst/>
        </a:prstGeom>
        <a:noFill/>
        <a:ln w="9525">
          <a:noFill/>
          <a:miter lim="800000"/>
          <a:headEnd/>
          <a:tailEnd/>
        </a:ln>
      </xdr:spPr>
    </xdr:pic>
    <xdr:clientData/>
  </xdr:twoCellAnchor>
  <xdr:twoCellAnchor>
    <xdr:from>
      <xdr:col>3</xdr:col>
      <xdr:colOff>9525</xdr:colOff>
      <xdr:row>39</xdr:row>
      <xdr:rowOff>9525</xdr:rowOff>
    </xdr:from>
    <xdr:to>
      <xdr:col>5</xdr:col>
      <xdr:colOff>57150</xdr:colOff>
      <xdr:row>42</xdr:row>
      <xdr:rowOff>104775</xdr:rowOff>
    </xdr:to>
    <xdr:pic>
      <xdr:nvPicPr>
        <xdr:cNvPr id="1074" name="Picture 12"/>
        <xdr:cNvPicPr>
          <a:picLocks noChangeAspect="1" noChangeArrowheads="1"/>
        </xdr:cNvPicPr>
      </xdr:nvPicPr>
      <xdr:blipFill>
        <a:blip xmlns:r="http://schemas.openxmlformats.org/officeDocument/2006/relationships" r:embed="rId4" cstate="print">
          <a:clrChange>
            <a:clrFrom>
              <a:srgbClr val="FFFFFF"/>
            </a:clrFrom>
            <a:clrTo>
              <a:srgbClr val="FFFFFF">
                <a:alpha val="0"/>
              </a:srgbClr>
            </a:clrTo>
          </a:clrChange>
        </a:blip>
        <a:srcRect/>
        <a:stretch>
          <a:fillRect/>
        </a:stretch>
      </xdr:blipFill>
      <xdr:spPr bwMode="auto">
        <a:xfrm>
          <a:off x="1962150" y="7429500"/>
          <a:ext cx="1524000" cy="581025"/>
        </a:xfrm>
        <a:prstGeom prst="rect">
          <a:avLst/>
        </a:prstGeom>
        <a:noFill/>
        <a:ln w="9525">
          <a:noFill/>
          <a:miter lim="800000"/>
          <a:headEnd/>
          <a:tailEnd/>
        </a:ln>
      </xdr:spPr>
    </xdr:pic>
    <xdr:clientData/>
  </xdr:twoCellAnchor>
  <xdr:twoCellAnchor>
    <xdr:from>
      <xdr:col>2</xdr:col>
      <xdr:colOff>333375</xdr:colOff>
      <xdr:row>6</xdr:row>
      <xdr:rowOff>85725</xdr:rowOff>
    </xdr:from>
    <xdr:to>
      <xdr:col>3</xdr:col>
      <xdr:colOff>457200</xdr:colOff>
      <xdr:row>10</xdr:row>
      <xdr:rowOff>66675</xdr:rowOff>
    </xdr:to>
    <xdr:pic>
      <xdr:nvPicPr>
        <xdr:cNvPr id="1075" name="Picture 13"/>
        <xdr:cNvPicPr>
          <a:picLocks noChangeAspect="1" noChangeArrowheads="1"/>
        </xdr:cNvPicPr>
      </xdr:nvPicPr>
      <xdr:blipFill>
        <a:blip xmlns:r="http://schemas.openxmlformats.org/officeDocument/2006/relationships" r:embed="rId5" cstate="print">
          <a:clrChange>
            <a:clrFrom>
              <a:srgbClr val="FFFFFF"/>
            </a:clrFrom>
            <a:clrTo>
              <a:srgbClr val="FFFFFF">
                <a:alpha val="0"/>
              </a:srgbClr>
            </a:clrTo>
          </a:clrChange>
        </a:blip>
        <a:srcRect/>
        <a:stretch>
          <a:fillRect/>
        </a:stretch>
      </xdr:blipFill>
      <xdr:spPr bwMode="auto">
        <a:xfrm>
          <a:off x="1476375" y="1123950"/>
          <a:ext cx="933450" cy="628650"/>
        </a:xfrm>
        <a:prstGeom prst="rect">
          <a:avLst/>
        </a:prstGeom>
        <a:noFill/>
        <a:ln w="9525">
          <a:noFill/>
          <a:miter lim="800000"/>
          <a:headEnd/>
          <a:tailEnd/>
        </a:ln>
      </xdr:spPr>
    </xdr:pic>
    <xdr:clientData/>
  </xdr:twoCellAnchor>
  <xdr:twoCellAnchor>
    <xdr:from>
      <xdr:col>1</xdr:col>
      <xdr:colOff>9525</xdr:colOff>
      <xdr:row>43</xdr:row>
      <xdr:rowOff>104775</xdr:rowOff>
    </xdr:from>
    <xdr:to>
      <xdr:col>1</xdr:col>
      <xdr:colOff>123825</xdr:colOff>
      <xdr:row>45</xdr:row>
      <xdr:rowOff>19050</xdr:rowOff>
    </xdr:to>
    <xdr:pic>
      <xdr:nvPicPr>
        <xdr:cNvPr id="1076" name="Picture 17"/>
        <xdr:cNvPicPr>
          <a:picLocks noChangeAspect="1" noChangeArrowheads="1"/>
        </xdr:cNvPicPr>
      </xdr:nvPicPr>
      <xdr:blipFill>
        <a:blip xmlns:r="http://schemas.openxmlformats.org/officeDocument/2006/relationships" r:embed="rId6" cstate="print">
          <a:clrChange>
            <a:clrFrom>
              <a:srgbClr val="FFFFFF"/>
            </a:clrFrom>
            <a:clrTo>
              <a:srgbClr val="FFFFFF">
                <a:alpha val="0"/>
              </a:srgbClr>
            </a:clrTo>
          </a:clrChange>
        </a:blip>
        <a:srcRect/>
        <a:stretch>
          <a:fillRect/>
        </a:stretch>
      </xdr:blipFill>
      <xdr:spPr bwMode="auto">
        <a:xfrm>
          <a:off x="619125" y="8172450"/>
          <a:ext cx="114300" cy="266700"/>
        </a:xfrm>
        <a:prstGeom prst="rect">
          <a:avLst/>
        </a:prstGeom>
        <a:noFill/>
        <a:ln w="9525">
          <a:noFill/>
          <a:miter lim="800000"/>
          <a:headEnd/>
          <a:tailEnd/>
        </a:ln>
      </xdr:spPr>
    </xdr:pic>
    <xdr:clientData/>
  </xdr:twoCellAnchor>
  <xdr:twoCellAnchor>
    <xdr:from>
      <xdr:col>1</xdr:col>
      <xdr:colOff>0</xdr:colOff>
      <xdr:row>44</xdr:row>
      <xdr:rowOff>95250</xdr:rowOff>
    </xdr:from>
    <xdr:to>
      <xdr:col>1</xdr:col>
      <xdr:colOff>209550</xdr:colOff>
      <xdr:row>46</xdr:row>
      <xdr:rowOff>9525</xdr:rowOff>
    </xdr:to>
    <xdr:pic>
      <xdr:nvPicPr>
        <xdr:cNvPr id="1077" name="Picture 18"/>
        <xdr:cNvPicPr>
          <a:picLocks noChangeAspect="1" noChangeArrowheads="1"/>
        </xdr:cNvPicPr>
      </xdr:nvPicPr>
      <xdr:blipFill>
        <a:blip xmlns:r="http://schemas.openxmlformats.org/officeDocument/2006/relationships" r:embed="rId7" cstate="print">
          <a:clrChange>
            <a:clrFrom>
              <a:srgbClr val="FFFFFF"/>
            </a:clrFrom>
            <a:clrTo>
              <a:srgbClr val="FFFFFF">
                <a:alpha val="0"/>
              </a:srgbClr>
            </a:clrTo>
          </a:clrChange>
        </a:blip>
        <a:srcRect/>
        <a:stretch>
          <a:fillRect/>
        </a:stretch>
      </xdr:blipFill>
      <xdr:spPr bwMode="auto">
        <a:xfrm>
          <a:off x="609600" y="8324850"/>
          <a:ext cx="209550" cy="2857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ons.gov.uk/ons/guide-method/user-guidance/health-and-life-events/mortality-metadata.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M20"/>
  <sheetViews>
    <sheetView workbookViewId="0"/>
  </sheetViews>
  <sheetFormatPr defaultRowHeight="12.75"/>
  <cols>
    <col min="1" max="1" width="16" customWidth="1"/>
  </cols>
  <sheetData>
    <row r="1" spans="1:13">
      <c r="A1" s="3" t="s">
        <v>23</v>
      </c>
    </row>
    <row r="2" spans="1:13">
      <c r="A2" s="3" t="s">
        <v>35</v>
      </c>
    </row>
    <row r="4" spans="1:13" ht="15.75">
      <c r="A4" s="13" t="s">
        <v>36</v>
      </c>
    </row>
    <row r="6" spans="1:13" ht="51" customHeight="1">
      <c r="A6" s="32" t="s">
        <v>37</v>
      </c>
      <c r="B6" s="32"/>
      <c r="C6" s="32"/>
      <c r="D6" s="32"/>
      <c r="E6" s="32"/>
      <c r="F6" s="32"/>
      <c r="G6" s="32"/>
      <c r="H6" s="32"/>
      <c r="I6" s="32"/>
      <c r="J6" s="32"/>
      <c r="K6" s="32"/>
      <c r="L6" s="32"/>
      <c r="M6" s="32"/>
    </row>
    <row r="9" spans="1:13">
      <c r="A9" s="1" t="s">
        <v>56</v>
      </c>
      <c r="B9" s="1" t="s">
        <v>62</v>
      </c>
    </row>
    <row r="10" spans="1:13">
      <c r="A10" s="12" t="s">
        <v>38</v>
      </c>
      <c r="B10" t="s">
        <v>59</v>
      </c>
    </row>
    <row r="11" spans="1:13">
      <c r="A11" s="12" t="s">
        <v>57</v>
      </c>
      <c r="B11" t="s">
        <v>60</v>
      </c>
    </row>
    <row r="12" spans="1:13">
      <c r="A12" s="12" t="s">
        <v>58</v>
      </c>
      <c r="B12" t="s">
        <v>61</v>
      </c>
    </row>
    <row r="15" spans="1:13">
      <c r="A15" s="3" t="s">
        <v>63</v>
      </c>
    </row>
    <row r="18" spans="1:1">
      <c r="A18" s="3" t="s">
        <v>64</v>
      </c>
    </row>
    <row r="20" spans="1:1">
      <c r="A20" s="12" t="s">
        <v>65</v>
      </c>
    </row>
  </sheetData>
  <mergeCells count="1">
    <mergeCell ref="A6:M6"/>
  </mergeCells>
  <hyperlinks>
    <hyperlink ref="A20" r:id="rId1"/>
    <hyperlink ref="A10" location="Methods!A1" display="Methods"/>
    <hyperlink ref="A11" location="'All ages'!A1" display="All ages"/>
    <hyperlink ref="A12" location="'Age groups'!A1" display="Age groups"/>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dimension ref="A1:M47"/>
  <sheetViews>
    <sheetView workbookViewId="0"/>
  </sheetViews>
  <sheetFormatPr defaultRowHeight="12.75"/>
  <cols>
    <col min="2" max="2" width="8" customWidth="1"/>
    <col min="3" max="3" width="12.140625" customWidth="1"/>
    <col min="4" max="4" width="9.5703125" customWidth="1"/>
    <col min="5" max="5" width="12.5703125" customWidth="1"/>
  </cols>
  <sheetData>
    <row r="1" spans="1:11">
      <c r="A1" s="3" t="s">
        <v>23</v>
      </c>
      <c r="K1" s="12" t="s">
        <v>66</v>
      </c>
    </row>
    <row r="2" spans="1:11">
      <c r="A2" s="3" t="s">
        <v>35</v>
      </c>
    </row>
    <row r="5" spans="1:11" ht="18">
      <c r="A5" s="31" t="s">
        <v>38</v>
      </c>
    </row>
    <row r="9" spans="1:11">
      <c r="A9" s="14" t="s">
        <v>39</v>
      </c>
      <c r="B9" s="14"/>
      <c r="C9" s="15"/>
    </row>
    <row r="13" spans="1:11">
      <c r="A13" s="3" t="s">
        <v>40</v>
      </c>
    </row>
    <row r="14" spans="1:11" ht="15" customHeight="1">
      <c r="B14" s="17" t="s">
        <v>41</v>
      </c>
      <c r="C14" s="16" t="s">
        <v>42</v>
      </c>
    </row>
    <row r="15" spans="1:11" ht="18">
      <c r="B15" s="18" t="s">
        <v>43</v>
      </c>
      <c r="C15" s="16" t="s">
        <v>44</v>
      </c>
    </row>
    <row r="16" spans="1:11" ht="18">
      <c r="B16" s="18"/>
      <c r="C16" s="17" t="s">
        <v>45</v>
      </c>
    </row>
    <row r="18" spans="1:13" ht="54.75" customHeight="1">
      <c r="A18" s="32" t="s">
        <v>46</v>
      </c>
      <c r="B18" s="32"/>
      <c r="C18" s="32"/>
      <c r="D18" s="32"/>
      <c r="E18" s="32"/>
      <c r="F18" s="32"/>
      <c r="G18" s="32"/>
      <c r="H18" s="32"/>
      <c r="I18" s="32"/>
      <c r="J18" s="32"/>
      <c r="K18" s="32"/>
      <c r="L18" s="32"/>
      <c r="M18" s="32"/>
    </row>
    <row r="20" spans="1:13">
      <c r="A20" s="1" t="s">
        <v>47</v>
      </c>
    </row>
    <row r="21" spans="1:13" ht="13.5" thickBot="1"/>
    <row r="22" spans="1:13" ht="16.5" thickTop="1" thickBot="1">
      <c r="B22" s="19" t="s">
        <v>48</v>
      </c>
      <c r="C22" s="19" t="s">
        <v>21</v>
      </c>
      <c r="D22" s="19" t="s">
        <v>48</v>
      </c>
      <c r="E22" s="19" t="s">
        <v>21</v>
      </c>
    </row>
    <row r="23" spans="1:13" ht="14.25">
      <c r="B23" s="20" t="s">
        <v>0</v>
      </c>
      <c r="C23" s="21">
        <v>1600</v>
      </c>
      <c r="D23" s="20" t="s">
        <v>10</v>
      </c>
      <c r="E23" s="21">
        <v>7000</v>
      </c>
    </row>
    <row r="24" spans="1:13" ht="14.25">
      <c r="B24" s="28" t="s">
        <v>49</v>
      </c>
      <c r="C24" s="21">
        <v>6400</v>
      </c>
      <c r="D24" s="20" t="s">
        <v>11</v>
      </c>
      <c r="E24" s="21">
        <v>7000</v>
      </c>
    </row>
    <row r="25" spans="1:13" ht="14.25">
      <c r="B25" s="28" t="s">
        <v>50</v>
      </c>
      <c r="C25" s="21">
        <v>7000</v>
      </c>
      <c r="D25" s="20" t="s">
        <v>12</v>
      </c>
      <c r="E25" s="21">
        <v>6000</v>
      </c>
    </row>
    <row r="26" spans="1:13" ht="14.25">
      <c r="B26" s="29" t="s">
        <v>3</v>
      </c>
      <c r="C26" s="21">
        <v>7000</v>
      </c>
      <c r="D26" s="20" t="s">
        <v>13</v>
      </c>
      <c r="E26" s="21">
        <v>5000</v>
      </c>
    </row>
    <row r="27" spans="1:13" ht="14.25">
      <c r="B27" s="20" t="s">
        <v>4</v>
      </c>
      <c r="C27" s="21">
        <v>7000</v>
      </c>
      <c r="D27" s="20" t="s">
        <v>14</v>
      </c>
      <c r="E27" s="21">
        <v>4000</v>
      </c>
    </row>
    <row r="28" spans="1:13" ht="14.25">
      <c r="B28" s="20" t="s">
        <v>5</v>
      </c>
      <c r="C28" s="21">
        <v>7000</v>
      </c>
      <c r="D28" s="20" t="s">
        <v>15</v>
      </c>
      <c r="E28" s="21">
        <v>3000</v>
      </c>
    </row>
    <row r="29" spans="1:13" ht="14.25">
      <c r="B29" s="20" t="s">
        <v>6</v>
      </c>
      <c r="C29" s="21">
        <v>7000</v>
      </c>
      <c r="D29" s="20" t="s">
        <v>16</v>
      </c>
      <c r="E29" s="21">
        <v>2000</v>
      </c>
    </row>
    <row r="30" spans="1:13" ht="14.25">
      <c r="B30" s="20" t="s">
        <v>7</v>
      </c>
      <c r="C30" s="21">
        <v>7000</v>
      </c>
      <c r="D30" s="20" t="s">
        <v>17</v>
      </c>
      <c r="E30" s="21">
        <v>1000</v>
      </c>
    </row>
    <row r="31" spans="1:13" ht="14.25">
      <c r="B31" s="20" t="s">
        <v>8</v>
      </c>
      <c r="C31" s="21">
        <v>7000</v>
      </c>
      <c r="D31" s="20" t="s">
        <v>18</v>
      </c>
      <c r="E31" s="21">
        <v>1000</v>
      </c>
    </row>
    <row r="32" spans="1:13" ht="15.75" thickBot="1">
      <c r="B32" s="22" t="s">
        <v>9</v>
      </c>
      <c r="C32" s="23">
        <v>7000</v>
      </c>
      <c r="D32" s="24"/>
      <c r="E32" s="24"/>
    </row>
    <row r="33" spans="1:5" ht="15.75" thickBot="1">
      <c r="B33" s="25"/>
      <c r="C33" s="25"/>
      <c r="D33" s="26" t="s">
        <v>22</v>
      </c>
      <c r="E33" s="27">
        <v>100000</v>
      </c>
    </row>
    <row r="34" spans="1:5" ht="13.5" thickTop="1"/>
    <row r="36" spans="1:5">
      <c r="A36" s="3" t="s">
        <v>51</v>
      </c>
    </row>
    <row r="39" spans="1:5" ht="15" customHeight="1">
      <c r="A39" s="14" t="s">
        <v>52</v>
      </c>
    </row>
    <row r="41" spans="1:5">
      <c r="A41" s="3" t="s">
        <v>53</v>
      </c>
    </row>
    <row r="44" spans="1:5">
      <c r="A44" s="3" t="s">
        <v>40</v>
      </c>
    </row>
    <row r="45" spans="1:5" ht="15" customHeight="1">
      <c r="C45" s="30" t="s">
        <v>54</v>
      </c>
    </row>
    <row r="46" spans="1:5" ht="14.25" customHeight="1">
      <c r="C46" s="30" t="s">
        <v>55</v>
      </c>
    </row>
    <row r="47" spans="1:5">
      <c r="C47" s="3"/>
    </row>
  </sheetData>
  <mergeCells count="1">
    <mergeCell ref="A18:M18"/>
  </mergeCells>
  <hyperlinks>
    <hyperlink ref="K1" location="Contents!A1" display="Back to contents page"/>
  </hyperlink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dimension ref="A1:K33"/>
  <sheetViews>
    <sheetView workbookViewId="0">
      <selection activeCell="B49" sqref="B49"/>
    </sheetView>
  </sheetViews>
  <sheetFormatPr defaultRowHeight="12.75"/>
  <cols>
    <col min="1" max="4" width="12.28515625" style="3" customWidth="1"/>
    <col min="5" max="5" width="13.28515625" style="3" customWidth="1"/>
    <col min="6" max="6" width="16.85546875" style="3" bestFit="1" customWidth="1"/>
    <col min="7" max="8" width="12.28515625" style="3" customWidth="1"/>
    <col min="9" max="16384" width="9.140625" style="3"/>
  </cols>
  <sheetData>
    <row r="1" spans="1:11">
      <c r="A1" s="3" t="s">
        <v>23</v>
      </c>
      <c r="K1" s="12" t="s">
        <v>66</v>
      </c>
    </row>
    <row r="2" spans="1:11">
      <c r="A2" s="3" t="s">
        <v>35</v>
      </c>
    </row>
    <row r="4" spans="1:11">
      <c r="A4" s="1" t="s">
        <v>33</v>
      </c>
    </row>
    <row r="6" spans="1:11">
      <c r="A6" s="1" t="s">
        <v>24</v>
      </c>
      <c r="B6" s="2" t="s">
        <v>19</v>
      </c>
      <c r="C6" s="1" t="s">
        <v>20</v>
      </c>
      <c r="D6" s="1" t="s">
        <v>21</v>
      </c>
      <c r="E6" s="1" t="s">
        <v>26</v>
      </c>
      <c r="F6" s="1" t="s">
        <v>25</v>
      </c>
    </row>
    <row r="7" spans="1:11">
      <c r="A7" s="6" t="s">
        <v>0</v>
      </c>
      <c r="B7" s="7">
        <v>1600</v>
      </c>
      <c r="C7" s="7">
        <v>1856</v>
      </c>
      <c r="D7" s="8">
        <v>358077</v>
      </c>
      <c r="E7" s="10">
        <f>C7/D7*100000</f>
        <v>518.32427103667646</v>
      </c>
      <c r="F7" s="10">
        <f>E7*B7</f>
        <v>829318.8336586823</v>
      </c>
    </row>
    <row r="8" spans="1:11">
      <c r="A8" s="4" t="s">
        <v>1</v>
      </c>
      <c r="B8" s="7">
        <v>6400</v>
      </c>
      <c r="C8" s="7">
        <v>245</v>
      </c>
      <c r="D8" s="8">
        <v>1365532</v>
      </c>
      <c r="E8" s="10">
        <f t="shared" ref="E8:E25" si="0">C8/D8*100000</f>
        <v>17.94172527630257</v>
      </c>
      <c r="F8" s="10">
        <f t="shared" ref="F8:F25" si="1">E8*B8</f>
        <v>114827.04176833645</v>
      </c>
    </row>
    <row r="9" spans="1:11">
      <c r="A9" s="6" t="s">
        <v>2</v>
      </c>
      <c r="B9" s="7">
        <v>7000</v>
      </c>
      <c r="C9" s="7">
        <v>147</v>
      </c>
      <c r="D9" s="8">
        <v>1547075</v>
      </c>
      <c r="E9" s="10">
        <f t="shared" si="0"/>
        <v>9.5018017872436698</v>
      </c>
      <c r="F9" s="10">
        <f t="shared" si="1"/>
        <v>66512.612510705687</v>
      </c>
    </row>
    <row r="10" spans="1:11">
      <c r="A10" s="6" t="s">
        <v>3</v>
      </c>
      <c r="B10" s="7">
        <v>7000</v>
      </c>
      <c r="C10" s="7">
        <v>195</v>
      </c>
      <c r="D10" s="8">
        <v>1636034</v>
      </c>
      <c r="E10" s="10">
        <f t="shared" si="0"/>
        <v>11.919067696637113</v>
      </c>
      <c r="F10" s="10">
        <f t="shared" si="1"/>
        <v>83433.473876459786</v>
      </c>
    </row>
    <row r="11" spans="1:11">
      <c r="A11" s="4" t="s">
        <v>4</v>
      </c>
      <c r="B11" s="7">
        <v>7000</v>
      </c>
      <c r="C11" s="7">
        <v>778</v>
      </c>
      <c r="D11" s="8">
        <v>1804424</v>
      </c>
      <c r="E11" s="10">
        <f t="shared" si="0"/>
        <v>43.116252056057782</v>
      </c>
      <c r="F11" s="10">
        <f t="shared" si="1"/>
        <v>301813.76439240447</v>
      </c>
    </row>
    <row r="12" spans="1:11">
      <c r="A12" s="6" t="s">
        <v>5</v>
      </c>
      <c r="B12" s="7">
        <v>7000</v>
      </c>
      <c r="C12" s="7">
        <v>1121</v>
      </c>
      <c r="D12" s="8">
        <v>1924978</v>
      </c>
      <c r="E12" s="10">
        <f t="shared" si="0"/>
        <v>58.234431770129319</v>
      </c>
      <c r="F12" s="10">
        <f t="shared" si="1"/>
        <v>407641.02239090524</v>
      </c>
    </row>
    <row r="13" spans="1:11">
      <c r="A13" s="6" t="s">
        <v>6</v>
      </c>
      <c r="B13" s="7">
        <v>7000</v>
      </c>
      <c r="C13" s="7">
        <v>1371</v>
      </c>
      <c r="D13" s="8">
        <v>1878849</v>
      </c>
      <c r="E13" s="10">
        <f t="shared" si="0"/>
        <v>72.970206759563965</v>
      </c>
      <c r="F13" s="10">
        <f t="shared" si="1"/>
        <v>510791.44731694774</v>
      </c>
    </row>
    <row r="14" spans="1:11">
      <c r="A14" s="6" t="s">
        <v>7</v>
      </c>
      <c r="B14" s="7">
        <v>7000</v>
      </c>
      <c r="C14" s="7">
        <v>1603</v>
      </c>
      <c r="D14" s="8">
        <v>1724669</v>
      </c>
      <c r="E14" s="10">
        <f t="shared" si="0"/>
        <v>92.945370966834801</v>
      </c>
      <c r="F14" s="10">
        <f t="shared" si="1"/>
        <v>650617.59676784358</v>
      </c>
    </row>
    <row r="15" spans="1:11">
      <c r="A15" s="5" t="s">
        <v>8</v>
      </c>
      <c r="B15" s="7">
        <v>7000</v>
      </c>
      <c r="C15" s="7">
        <v>2586</v>
      </c>
      <c r="D15" s="8">
        <v>1908443</v>
      </c>
      <c r="E15" s="10">
        <f t="shared" si="0"/>
        <v>135.50313003846591</v>
      </c>
      <c r="F15" s="10">
        <f t="shared" si="1"/>
        <v>948521.91026926134</v>
      </c>
    </row>
    <row r="16" spans="1:11">
      <c r="A16" s="6" t="s">
        <v>9</v>
      </c>
      <c r="B16" s="7">
        <v>7000</v>
      </c>
      <c r="C16" s="7">
        <v>3887</v>
      </c>
      <c r="D16" s="8">
        <v>2073527</v>
      </c>
      <c r="E16" s="10">
        <f t="shared" si="0"/>
        <v>187.45837406505922</v>
      </c>
      <c r="F16" s="10">
        <f t="shared" si="1"/>
        <v>1312208.6184554144</v>
      </c>
    </row>
    <row r="17" spans="1:8">
      <c r="A17" s="6" t="s">
        <v>10</v>
      </c>
      <c r="B17" s="7">
        <v>7000</v>
      </c>
      <c r="C17" s="7">
        <v>5116</v>
      </c>
      <c r="D17" s="8">
        <v>1941822</v>
      </c>
      <c r="E17" s="10">
        <f t="shared" si="0"/>
        <v>263.46390142865823</v>
      </c>
      <c r="F17" s="10">
        <f t="shared" si="1"/>
        <v>1844247.3100006075</v>
      </c>
    </row>
    <row r="18" spans="1:8">
      <c r="A18" s="6" t="s">
        <v>11</v>
      </c>
      <c r="B18" s="7">
        <v>7000</v>
      </c>
      <c r="C18" s="7">
        <v>6859</v>
      </c>
      <c r="D18" s="8">
        <v>1693684</v>
      </c>
      <c r="E18" s="10">
        <f t="shared" si="0"/>
        <v>404.97519017715229</v>
      </c>
      <c r="F18" s="10">
        <f t="shared" si="1"/>
        <v>2834826.3312400659</v>
      </c>
    </row>
    <row r="19" spans="1:8">
      <c r="A19" s="4" t="s">
        <v>12</v>
      </c>
      <c r="B19" s="7">
        <v>6000</v>
      </c>
      <c r="C19" s="7">
        <v>10406</v>
      </c>
      <c r="D19" s="8">
        <v>1560711</v>
      </c>
      <c r="E19" s="10">
        <f t="shared" si="0"/>
        <v>666.74739910207597</v>
      </c>
      <c r="F19" s="10">
        <f t="shared" si="1"/>
        <v>4000484.3946124557</v>
      </c>
    </row>
    <row r="20" spans="1:8">
      <c r="A20" s="6" t="s">
        <v>13</v>
      </c>
      <c r="B20" s="7">
        <v>5000</v>
      </c>
      <c r="C20" s="7">
        <v>16201</v>
      </c>
      <c r="D20" s="8">
        <v>1617467</v>
      </c>
      <c r="E20" s="10">
        <f t="shared" si="0"/>
        <v>1001.6278539222129</v>
      </c>
      <c r="F20" s="10">
        <f t="shared" si="1"/>
        <v>5008139.2696110643</v>
      </c>
    </row>
    <row r="21" spans="1:8">
      <c r="A21" s="6" t="s">
        <v>14</v>
      </c>
      <c r="B21" s="7">
        <v>4000</v>
      </c>
      <c r="C21" s="7">
        <v>19746</v>
      </c>
      <c r="D21" s="8">
        <v>1209237</v>
      </c>
      <c r="E21" s="10">
        <f t="shared" si="0"/>
        <v>1632.9305173427542</v>
      </c>
      <c r="F21" s="10">
        <f t="shared" si="1"/>
        <v>6531722.0693710167</v>
      </c>
    </row>
    <row r="22" spans="1:8">
      <c r="A22" s="6" t="s">
        <v>15</v>
      </c>
      <c r="B22" s="7">
        <v>3000</v>
      </c>
      <c r="C22" s="7">
        <v>27002</v>
      </c>
      <c r="D22" s="8">
        <v>1018781</v>
      </c>
      <c r="E22" s="10">
        <f t="shared" si="0"/>
        <v>2650.422416593949</v>
      </c>
      <c r="F22" s="10">
        <f t="shared" si="1"/>
        <v>7951267.249781847</v>
      </c>
    </row>
    <row r="23" spans="1:8">
      <c r="A23" s="5" t="s">
        <v>16</v>
      </c>
      <c r="B23" s="7">
        <v>2000</v>
      </c>
      <c r="C23" s="7">
        <v>35310</v>
      </c>
      <c r="D23" s="8">
        <v>785993</v>
      </c>
      <c r="E23" s="10">
        <f t="shared" si="0"/>
        <v>4492.4064209223234</v>
      </c>
      <c r="F23" s="10">
        <f t="shared" si="1"/>
        <v>8984812.8418446463</v>
      </c>
    </row>
    <row r="24" spans="1:8">
      <c r="A24" s="6" t="s">
        <v>17</v>
      </c>
      <c r="B24" s="7">
        <v>1000</v>
      </c>
      <c r="C24" s="7">
        <v>41758</v>
      </c>
      <c r="D24" s="8">
        <v>531633</v>
      </c>
      <c r="E24" s="10">
        <f t="shared" si="0"/>
        <v>7854.6666591426801</v>
      </c>
      <c r="F24" s="10">
        <f t="shared" si="1"/>
        <v>7854666.6591426805</v>
      </c>
    </row>
    <row r="25" spans="1:8">
      <c r="A25" s="6" t="s">
        <v>18</v>
      </c>
      <c r="B25" s="7">
        <v>1000</v>
      </c>
      <c r="C25" s="7">
        <v>61875</v>
      </c>
      <c r="D25" s="8">
        <v>399177</v>
      </c>
      <c r="E25" s="10">
        <f t="shared" si="0"/>
        <v>15500.64257209208</v>
      </c>
      <c r="F25" s="10">
        <f t="shared" si="1"/>
        <v>15500642.57209208</v>
      </c>
    </row>
    <row r="26" spans="1:8">
      <c r="B26" s="7"/>
      <c r="C26" s="7"/>
      <c r="D26" s="7"/>
      <c r="E26" s="10"/>
      <c r="F26" s="10"/>
    </row>
    <row r="27" spans="1:8">
      <c r="A27" s="6" t="s">
        <v>22</v>
      </c>
      <c r="B27" s="7">
        <f>SUM(B7:B25)</f>
        <v>100000</v>
      </c>
      <c r="C27" s="7">
        <f>SUM(C7:C25)</f>
        <v>238062</v>
      </c>
      <c r="D27" s="7">
        <f>SUM(D7:D25)</f>
        <v>26980113</v>
      </c>
      <c r="E27" s="10">
        <f>SUM(E7:E25)</f>
        <v>35615.797562176856</v>
      </c>
      <c r="F27" s="10">
        <f>SUM(F7:F25)</f>
        <v>65736495.019103423</v>
      </c>
    </row>
    <row r="28" spans="1:8">
      <c r="A28" s="6"/>
      <c r="B28" s="9"/>
      <c r="C28" s="9"/>
      <c r="D28" s="9"/>
      <c r="E28" s="5"/>
      <c r="F28" s="5"/>
    </row>
    <row r="29" spans="1:8">
      <c r="F29" s="1"/>
      <c r="G29" s="33" t="s">
        <v>29</v>
      </c>
      <c r="H29" s="33"/>
    </row>
    <row r="30" spans="1:8">
      <c r="E30" s="1"/>
      <c r="F30" s="1" t="s">
        <v>30</v>
      </c>
      <c r="G30" s="1" t="s">
        <v>27</v>
      </c>
      <c r="H30" s="1" t="s">
        <v>28</v>
      </c>
    </row>
    <row r="31" spans="1:8">
      <c r="A31" s="3" t="s">
        <v>31</v>
      </c>
      <c r="F31" s="11">
        <f>F27/B27</f>
        <v>657.36495019103427</v>
      </c>
      <c r="G31" s="11">
        <f>F31-1.96*(F31/SQRT(C27))</f>
        <v>654.72425924266179</v>
      </c>
      <c r="H31" s="11">
        <f>F31+1.96*(F31/SQRT(C27))</f>
        <v>660.00564113940675</v>
      </c>
    </row>
    <row r="33" spans="4:4">
      <c r="D33" s="12"/>
    </row>
  </sheetData>
  <mergeCells count="1">
    <mergeCell ref="G29:H29"/>
  </mergeCells>
  <phoneticPr fontId="0" type="noConversion"/>
  <hyperlinks>
    <hyperlink ref="K1" location="Contents!A1" display="Back to contents page"/>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dimension ref="A1:K18"/>
  <sheetViews>
    <sheetView tabSelected="1" workbookViewId="0"/>
  </sheetViews>
  <sheetFormatPr defaultRowHeight="12.75"/>
  <cols>
    <col min="1" max="4" width="12.28515625" style="3" customWidth="1"/>
    <col min="5" max="5" width="13.28515625" style="3" customWidth="1"/>
    <col min="6" max="6" width="16.85546875" style="3" bestFit="1" customWidth="1"/>
    <col min="7" max="8" width="12.28515625" style="3" customWidth="1"/>
    <col min="9" max="16384" width="9.140625" style="3"/>
  </cols>
  <sheetData>
    <row r="1" spans="1:11">
      <c r="A1" s="3" t="s">
        <v>23</v>
      </c>
      <c r="K1" s="12" t="s">
        <v>66</v>
      </c>
    </row>
    <row r="2" spans="1:11">
      <c r="A2" s="3" t="s">
        <v>35</v>
      </c>
    </row>
    <row r="4" spans="1:11">
      <c r="A4" s="1" t="s">
        <v>32</v>
      </c>
    </row>
    <row r="6" spans="1:11">
      <c r="A6" s="1" t="s">
        <v>24</v>
      </c>
      <c r="B6" s="2" t="s">
        <v>19</v>
      </c>
      <c r="C6" s="1" t="s">
        <v>20</v>
      </c>
      <c r="D6" s="1" t="s">
        <v>21</v>
      </c>
      <c r="E6" s="1" t="s">
        <v>26</v>
      </c>
      <c r="F6" s="1" t="s">
        <v>25</v>
      </c>
    </row>
    <row r="7" spans="1:11">
      <c r="A7" s="5" t="s">
        <v>8</v>
      </c>
      <c r="B7" s="7">
        <v>7000</v>
      </c>
      <c r="C7" s="7">
        <v>2586</v>
      </c>
      <c r="D7" s="8">
        <v>1908443</v>
      </c>
      <c r="E7" s="10">
        <f>C7/D7*100000</f>
        <v>135.50313003846591</v>
      </c>
      <c r="F7" s="10">
        <f>E7*B7</f>
        <v>948521.91026926134</v>
      </c>
    </row>
    <row r="8" spans="1:11">
      <c r="A8" s="6" t="s">
        <v>9</v>
      </c>
      <c r="B8" s="7">
        <v>7000</v>
      </c>
      <c r="C8" s="7">
        <v>3887</v>
      </c>
      <c r="D8" s="8">
        <v>2073527</v>
      </c>
      <c r="E8" s="10">
        <f>C8/D8*100000</f>
        <v>187.45837406505922</v>
      </c>
      <c r="F8" s="10">
        <f>E8*B8</f>
        <v>1312208.6184554144</v>
      </c>
    </row>
    <row r="9" spans="1:11">
      <c r="A9" s="6" t="s">
        <v>10</v>
      </c>
      <c r="B9" s="7">
        <v>7000</v>
      </c>
      <c r="C9" s="7">
        <v>5116</v>
      </c>
      <c r="D9" s="8">
        <v>1941822</v>
      </c>
      <c r="E9" s="10">
        <f>C9/D9*100000</f>
        <v>263.46390142865823</v>
      </c>
      <c r="F9" s="10">
        <f>E9*B9</f>
        <v>1844247.3100006075</v>
      </c>
    </row>
    <row r="10" spans="1:11">
      <c r="A10" s="6" t="s">
        <v>11</v>
      </c>
      <c r="B10" s="7">
        <v>7000</v>
      </c>
      <c r="C10" s="7">
        <v>6859</v>
      </c>
      <c r="D10" s="8">
        <v>1693684</v>
      </c>
      <c r="E10" s="10">
        <f>C10/D10*100000</f>
        <v>404.97519017715229</v>
      </c>
      <c r="F10" s="10">
        <f>E10*B10</f>
        <v>2834826.3312400659</v>
      </c>
    </row>
    <row r="11" spans="1:11">
      <c r="B11" s="7"/>
      <c r="C11" s="7"/>
      <c r="D11" s="7"/>
      <c r="E11" s="10"/>
      <c r="F11" s="10"/>
    </row>
    <row r="12" spans="1:11">
      <c r="A12" s="6" t="s">
        <v>22</v>
      </c>
      <c r="B12" s="7">
        <f>SUM(B7:B10)</f>
        <v>28000</v>
      </c>
      <c r="C12" s="7">
        <f>SUM(C7:C10)</f>
        <v>18448</v>
      </c>
      <c r="D12" s="7">
        <f>SUM(D7:D10)</f>
        <v>7617476</v>
      </c>
      <c r="E12" s="10">
        <f>SUM(E7:E10)</f>
        <v>991.40059570933568</v>
      </c>
      <c r="F12" s="10">
        <f>SUM(F7:F10)</f>
        <v>6939804.1699653491</v>
      </c>
    </row>
    <row r="13" spans="1:11">
      <c r="A13" s="6"/>
      <c r="B13" s="9"/>
      <c r="C13" s="9"/>
      <c r="D13" s="9"/>
      <c r="E13" s="5"/>
      <c r="F13" s="5"/>
    </row>
    <row r="14" spans="1:11">
      <c r="F14" s="1"/>
      <c r="G14" s="33" t="s">
        <v>29</v>
      </c>
      <c r="H14" s="33"/>
    </row>
    <row r="15" spans="1:11">
      <c r="E15" s="1"/>
      <c r="F15" s="1" t="s">
        <v>30</v>
      </c>
      <c r="G15" s="1" t="s">
        <v>27</v>
      </c>
      <c r="H15" s="1" t="s">
        <v>28</v>
      </c>
    </row>
    <row r="16" spans="1:11">
      <c r="A16" s="3" t="s">
        <v>34</v>
      </c>
      <c r="F16" s="11">
        <f>F12/B12</f>
        <v>247.85014892733389</v>
      </c>
      <c r="G16" s="11">
        <f>F16-1.96*(F16/SQRT(C12))</f>
        <v>244.2735469642825</v>
      </c>
      <c r="H16" s="11">
        <f>F16+1.96*(F16/SQRT(C12))</f>
        <v>251.42675089038528</v>
      </c>
    </row>
    <row r="18" spans="4:4">
      <c r="D18" s="12"/>
    </row>
  </sheetData>
  <mergeCells count="1">
    <mergeCell ref="G14:H14"/>
  </mergeCells>
  <hyperlinks>
    <hyperlink ref="K1" location="Contents!A1" display="Back to contents pag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Contents</vt:lpstr>
      <vt:lpstr>Methods</vt:lpstr>
      <vt:lpstr>All ages</vt:lpstr>
      <vt:lpstr>Age groups</vt:lpstr>
    </vt:vector>
  </TitlesOfParts>
  <Company>Office for National Statistics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kytel</dc:creator>
  <cp:lastModifiedBy>Michalis</cp:lastModifiedBy>
  <dcterms:created xsi:type="dcterms:W3CDTF">2009-11-16T13:54:04Z</dcterms:created>
  <dcterms:modified xsi:type="dcterms:W3CDTF">2013-11-15T11:01:38Z</dcterms:modified>
</cp:coreProperties>
</file>