
<file path=[Content_Types].xml><?xml version="1.0" encoding="utf-8"?>
<Types xmlns="http://schemas.openxmlformats.org/package/2006/content-types">
  <Default Extension="bin" ContentType="application/vnd.openxmlformats-officedocument.oleObject"/>
  <Default Extension="wmf" ContentType="image/x-wmf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" windowWidth="24240" windowHeight="12405"/>
  </bookViews>
  <sheets>
    <sheet name="Readme" sheetId="4" r:id="rId1"/>
    <sheet name="Υπολογισμοί - Calculations " sheetId="3" r:id="rId2"/>
  </sheets>
  <calcPr calcId="145621"/>
</workbook>
</file>

<file path=xl/calcChain.xml><?xml version="1.0" encoding="utf-8"?>
<calcChain xmlns="http://schemas.openxmlformats.org/spreadsheetml/2006/main">
  <c r="E40" i="3" l="1"/>
  <c r="E32" i="3"/>
  <c r="E58" i="3"/>
  <c r="E45" i="3"/>
  <c r="E56" i="3"/>
  <c r="E34" i="3"/>
  <c r="E55" i="3"/>
  <c r="E12" i="3"/>
  <c r="E17" i="3"/>
  <c r="E20" i="3"/>
  <c r="E54" i="3"/>
  <c r="E28" i="3"/>
  <c r="E13" i="3"/>
  <c r="E9" i="3"/>
  <c r="E41" i="3"/>
  <c r="E22" i="3"/>
  <c r="E36" i="3"/>
  <c r="E52" i="3"/>
  <c r="E49" i="3"/>
  <c r="E27" i="3"/>
  <c r="E35" i="3"/>
  <c r="E30" i="3"/>
  <c r="E16" i="3"/>
  <c r="E44" i="3"/>
  <c r="E57" i="3"/>
  <c r="E51" i="3"/>
  <c r="E14" i="3"/>
  <c r="E7" i="3"/>
  <c r="E19" i="3"/>
  <c r="E50" i="3"/>
  <c r="E47" i="3"/>
  <c r="E37" i="3"/>
  <c r="E24" i="3"/>
  <c r="E15" i="3"/>
  <c r="E33" i="3"/>
  <c r="E53" i="3"/>
  <c r="E48" i="3"/>
  <c r="E46" i="3"/>
  <c r="E25" i="3"/>
  <c r="E38" i="3"/>
  <c r="E18" i="3"/>
  <c r="E39" i="3"/>
  <c r="E31" i="3"/>
  <c r="E26" i="3"/>
  <c r="E23" i="3"/>
  <c r="E11" i="3"/>
  <c r="E42" i="3"/>
  <c r="E29" i="3"/>
  <c r="E21" i="3"/>
  <c r="E5" i="3"/>
  <c r="E8" i="3"/>
  <c r="E10" i="3"/>
  <c r="E6" i="3"/>
  <c r="E43" i="3"/>
  <c r="C3" i="3" l="1"/>
  <c r="D3" i="3"/>
  <c r="F7" i="3" l="1"/>
  <c r="F11" i="3"/>
  <c r="F15" i="3"/>
  <c r="F19" i="3"/>
  <c r="F23" i="3"/>
  <c r="F27" i="3"/>
  <c r="F31" i="3"/>
  <c r="F35" i="3"/>
  <c r="F39" i="3"/>
  <c r="F43" i="3"/>
  <c r="F47" i="3"/>
  <c r="F51" i="3"/>
  <c r="F55" i="3"/>
  <c r="F9" i="3"/>
  <c r="F21" i="3"/>
  <c r="F29" i="3"/>
  <c r="F37" i="3"/>
  <c r="F45" i="3"/>
  <c r="F53" i="3"/>
  <c r="F12" i="3"/>
  <c r="F20" i="3"/>
  <c r="F32" i="3"/>
  <c r="F40" i="3"/>
  <c r="F48" i="3"/>
  <c r="F56" i="3"/>
  <c r="F6" i="3"/>
  <c r="F10" i="3"/>
  <c r="F14" i="3"/>
  <c r="F18" i="3"/>
  <c r="F22" i="3"/>
  <c r="F26" i="3"/>
  <c r="F30" i="3"/>
  <c r="F34" i="3"/>
  <c r="F38" i="3"/>
  <c r="F42" i="3"/>
  <c r="F46" i="3"/>
  <c r="F50" i="3"/>
  <c r="F54" i="3"/>
  <c r="F58" i="3"/>
  <c r="F13" i="3"/>
  <c r="F17" i="3"/>
  <c r="F25" i="3"/>
  <c r="F33" i="3"/>
  <c r="F41" i="3"/>
  <c r="F49" i="3"/>
  <c r="F8" i="3"/>
  <c r="F16" i="3"/>
  <c r="F28" i="3"/>
  <c r="F36" i="3"/>
  <c r="F44" i="3"/>
  <c r="F52" i="3"/>
  <c r="F5" i="3"/>
  <c r="H5" i="3" s="1"/>
  <c r="F57" i="3"/>
  <c r="F24" i="3"/>
  <c r="G8" i="3"/>
  <c r="G12" i="3"/>
  <c r="G16" i="3"/>
  <c r="G20" i="3"/>
  <c r="G24" i="3"/>
  <c r="G28" i="3"/>
  <c r="G32" i="3"/>
  <c r="G36" i="3"/>
  <c r="G40" i="3"/>
  <c r="G44" i="3"/>
  <c r="G48" i="3"/>
  <c r="G52" i="3"/>
  <c r="G56" i="3"/>
  <c r="G5" i="3"/>
  <c r="I5" i="3" s="1"/>
  <c r="G10" i="3"/>
  <c r="G18" i="3"/>
  <c r="G26" i="3"/>
  <c r="G34" i="3"/>
  <c r="G42" i="3"/>
  <c r="G54" i="3"/>
  <c r="G53" i="3"/>
  <c r="G7" i="3"/>
  <c r="G11" i="3"/>
  <c r="G15" i="3"/>
  <c r="G19" i="3"/>
  <c r="G23" i="3"/>
  <c r="G27" i="3"/>
  <c r="G31" i="3"/>
  <c r="G35" i="3"/>
  <c r="G39" i="3"/>
  <c r="G43" i="3"/>
  <c r="G47" i="3"/>
  <c r="G51" i="3"/>
  <c r="G55" i="3"/>
  <c r="G6" i="3"/>
  <c r="G22" i="3"/>
  <c r="G30" i="3"/>
  <c r="G38" i="3"/>
  <c r="G50" i="3"/>
  <c r="G58" i="3"/>
  <c r="G49" i="3"/>
  <c r="G14" i="3"/>
  <c r="G46" i="3"/>
  <c r="G9" i="3"/>
  <c r="G13" i="3"/>
  <c r="G17" i="3"/>
  <c r="G21" i="3"/>
  <c r="G25" i="3"/>
  <c r="G29" i="3"/>
  <c r="G33" i="3"/>
  <c r="G37" i="3"/>
  <c r="G41" i="3"/>
  <c r="G45" i="3"/>
  <c r="G57" i="3"/>
  <c r="E3" i="3"/>
  <c r="K4" i="3" l="1"/>
  <c r="J5" i="3"/>
  <c r="N4" i="3"/>
  <c r="M4" i="3"/>
  <c r="J4" i="3"/>
  <c r="H6" i="3"/>
  <c r="I6" i="3"/>
  <c r="G3" i="3"/>
  <c r="F3" i="3"/>
  <c r="N5" i="3" l="1"/>
  <c r="M5" i="3"/>
  <c r="O5" i="3" s="1"/>
  <c r="K5" i="3"/>
  <c r="O4" i="3"/>
  <c r="H7" i="3"/>
  <c r="J6" i="3" s="1"/>
  <c r="I7" i="3"/>
  <c r="J7" i="3" l="1"/>
  <c r="N6" i="3"/>
  <c r="M6" i="3"/>
  <c r="O6" i="3" s="1"/>
  <c r="K6" i="3"/>
  <c r="H8" i="3"/>
  <c r="I8" i="3"/>
  <c r="N7" i="3" l="1"/>
  <c r="J8" i="3"/>
  <c r="K7" i="3"/>
  <c r="K8" i="3"/>
  <c r="M7" i="3"/>
  <c r="H9" i="3"/>
  <c r="I9" i="3"/>
  <c r="J9" i="3" l="1"/>
  <c r="N8" i="3"/>
  <c r="K9" i="3"/>
  <c r="M8" i="3"/>
  <c r="O8" i="3" s="1"/>
  <c r="O7" i="3"/>
  <c r="H10" i="3"/>
  <c r="I10" i="3"/>
  <c r="N9" i="3" l="1"/>
  <c r="K10" i="3"/>
  <c r="M9" i="3"/>
  <c r="O9" i="3" s="1"/>
  <c r="H11" i="3"/>
  <c r="I11" i="3"/>
  <c r="K11" i="3" l="1"/>
  <c r="M10" i="3"/>
  <c r="J10" i="3"/>
  <c r="J11" i="3"/>
  <c r="N10" i="3"/>
  <c r="H12" i="3"/>
  <c r="I12" i="3"/>
  <c r="O10" i="3" l="1"/>
  <c r="N11" i="3"/>
  <c r="K12" i="3"/>
  <c r="M11" i="3"/>
  <c r="O11" i="3" s="1"/>
  <c r="H13" i="3"/>
  <c r="I13" i="3"/>
  <c r="K13" i="3" l="1"/>
  <c r="M12" i="3"/>
  <c r="J12" i="3"/>
  <c r="N12" i="3"/>
  <c r="J13" i="3"/>
  <c r="H14" i="3"/>
  <c r="I14" i="3"/>
  <c r="O12" i="3" l="1"/>
  <c r="N13" i="3"/>
  <c r="K14" i="3"/>
  <c r="M13" i="3"/>
  <c r="O13" i="3" s="1"/>
  <c r="H15" i="3"/>
  <c r="I15" i="3"/>
  <c r="M14" i="3" l="1"/>
  <c r="K15" i="3"/>
  <c r="J14" i="3"/>
  <c r="N14" i="3"/>
  <c r="H16" i="3"/>
  <c r="I16" i="3"/>
  <c r="K16" i="3" l="1"/>
  <c r="M15" i="3"/>
  <c r="J15" i="3"/>
  <c r="O14" i="3"/>
  <c r="N15" i="3"/>
  <c r="J16" i="3"/>
  <c r="H17" i="3"/>
  <c r="I17" i="3"/>
  <c r="O15" i="3" l="1"/>
  <c r="N16" i="3"/>
  <c r="K17" i="3"/>
  <c r="M16" i="3"/>
  <c r="O16" i="3" s="1"/>
  <c r="H18" i="3"/>
  <c r="J17" i="3" s="1"/>
  <c r="I18" i="3"/>
  <c r="J18" i="3" l="1"/>
  <c r="N17" i="3"/>
  <c r="M17" i="3"/>
  <c r="H19" i="3"/>
  <c r="I19" i="3"/>
  <c r="O17" i="3" l="1"/>
  <c r="J19" i="3"/>
  <c r="N18" i="3"/>
  <c r="M18" i="3"/>
  <c r="K18" i="3"/>
  <c r="H20" i="3"/>
  <c r="I20" i="3"/>
  <c r="K20" i="3" l="1"/>
  <c r="M19" i="3"/>
  <c r="O18" i="3"/>
  <c r="J20" i="3"/>
  <c r="N19" i="3"/>
  <c r="K19" i="3"/>
  <c r="H21" i="3"/>
  <c r="I21" i="3"/>
  <c r="O19" i="3" l="1"/>
  <c r="N20" i="3"/>
  <c r="K21" i="3"/>
  <c r="M20" i="3"/>
  <c r="O20" i="3" s="1"/>
  <c r="H22" i="3"/>
  <c r="I22" i="3"/>
  <c r="M21" i="3" l="1"/>
  <c r="K22" i="3"/>
  <c r="J21" i="3"/>
  <c r="N21" i="3"/>
  <c r="H23" i="3"/>
  <c r="I23" i="3"/>
  <c r="M22" i="3" l="1"/>
  <c r="K23" i="3"/>
  <c r="J22" i="3"/>
  <c r="O21" i="3"/>
  <c r="N22" i="3"/>
  <c r="J23" i="3"/>
  <c r="H24" i="3"/>
  <c r="I24" i="3"/>
  <c r="O22" i="3" l="1"/>
  <c r="N23" i="3"/>
  <c r="K24" i="3"/>
  <c r="M23" i="3"/>
  <c r="O23" i="3" s="1"/>
  <c r="H25" i="3"/>
  <c r="I25" i="3"/>
  <c r="M24" i="3" l="1"/>
  <c r="O24" i="3" s="1"/>
  <c r="K25" i="3"/>
  <c r="J24" i="3"/>
  <c r="N24" i="3"/>
  <c r="H26" i="3"/>
  <c r="I26" i="3"/>
  <c r="N25" i="3" l="1"/>
  <c r="J26" i="3"/>
  <c r="M25" i="3"/>
  <c r="O25" i="3" s="1"/>
  <c r="J25" i="3"/>
  <c r="H27" i="3"/>
  <c r="I27" i="3"/>
  <c r="N26" i="3" l="1"/>
  <c r="M26" i="3"/>
  <c r="K26" i="3"/>
  <c r="H28" i="3"/>
  <c r="I28" i="3"/>
  <c r="N27" i="3" l="1"/>
  <c r="M27" i="3"/>
  <c r="O26" i="3"/>
  <c r="K27" i="3"/>
  <c r="J27" i="3"/>
  <c r="H29" i="3"/>
  <c r="I29" i="3"/>
  <c r="K28" i="3" s="1"/>
  <c r="M28" i="3" l="1"/>
  <c r="O28" i="3" s="1"/>
  <c r="O27" i="3"/>
  <c r="N28" i="3"/>
  <c r="J28" i="3"/>
  <c r="H30" i="3"/>
  <c r="J29" i="3" s="1"/>
  <c r="I30" i="3"/>
  <c r="N29" i="3" l="1"/>
  <c r="K30" i="3"/>
  <c r="M29" i="3"/>
  <c r="O29" i="3" s="1"/>
  <c r="K29" i="3"/>
  <c r="H31" i="3"/>
  <c r="I31" i="3"/>
  <c r="N30" i="3" l="1"/>
  <c r="M30" i="3"/>
  <c r="O30" i="3" s="1"/>
  <c r="J30" i="3"/>
  <c r="H32" i="3"/>
  <c r="I32" i="3"/>
  <c r="M31" i="3" l="1"/>
  <c r="N31" i="3"/>
  <c r="K31" i="3"/>
  <c r="J31" i="3"/>
  <c r="H33" i="3"/>
  <c r="I33" i="3"/>
  <c r="M32" i="3" l="1"/>
  <c r="O32" i="3" s="1"/>
  <c r="N32" i="3"/>
  <c r="J32" i="3"/>
  <c r="O31" i="3"/>
  <c r="K32" i="3"/>
  <c r="H34" i="3"/>
  <c r="I34" i="3"/>
  <c r="M33" i="3" l="1"/>
  <c r="K34" i="3"/>
  <c r="J33" i="3"/>
  <c r="N33" i="3"/>
  <c r="K33" i="3"/>
  <c r="H35" i="3"/>
  <c r="I35" i="3"/>
  <c r="N34" i="3" l="1"/>
  <c r="K35" i="3"/>
  <c r="M34" i="3"/>
  <c r="O34" i="3" s="1"/>
  <c r="J34" i="3"/>
  <c r="O33" i="3"/>
  <c r="H36" i="3"/>
  <c r="I36" i="3"/>
  <c r="N35" i="3" l="1"/>
  <c r="K36" i="3"/>
  <c r="M35" i="3"/>
  <c r="J35" i="3"/>
  <c r="H37" i="3"/>
  <c r="I37" i="3"/>
  <c r="N36" i="3" l="1"/>
  <c r="M36" i="3"/>
  <c r="O36" i="3" s="1"/>
  <c r="O35" i="3"/>
  <c r="J36" i="3"/>
  <c r="H38" i="3"/>
  <c r="I38" i="3"/>
  <c r="N37" i="3" l="1"/>
  <c r="M37" i="3"/>
  <c r="O37" i="3" s="1"/>
  <c r="K37" i="3"/>
  <c r="J37" i="3"/>
  <c r="H39" i="3"/>
  <c r="I39" i="3"/>
  <c r="N38" i="3" l="1"/>
  <c r="K38" i="3"/>
  <c r="M38" i="3"/>
  <c r="O38" i="3" s="1"/>
  <c r="J38" i="3"/>
  <c r="H40" i="3"/>
  <c r="I40" i="3"/>
  <c r="K39" i="3" s="1"/>
  <c r="M39" i="3" l="1"/>
  <c r="N39" i="3"/>
  <c r="J39" i="3"/>
  <c r="H41" i="3"/>
  <c r="I41" i="3"/>
  <c r="N40" i="3" l="1"/>
  <c r="K41" i="3"/>
  <c r="M40" i="3"/>
  <c r="O40" i="3" s="1"/>
  <c r="J40" i="3"/>
  <c r="O39" i="3"/>
  <c r="K40" i="3"/>
  <c r="H42" i="3"/>
  <c r="I42" i="3"/>
  <c r="K42" i="3" l="1"/>
  <c r="M41" i="3"/>
  <c r="N41" i="3"/>
  <c r="J41" i="3"/>
  <c r="H43" i="3"/>
  <c r="I43" i="3"/>
  <c r="N42" i="3" l="1"/>
  <c r="M42" i="3"/>
  <c r="O42" i="3" s="1"/>
  <c r="J42" i="3"/>
  <c r="O41" i="3"/>
  <c r="H44" i="3"/>
  <c r="I44" i="3"/>
  <c r="N43" i="3" l="1"/>
  <c r="M43" i="3"/>
  <c r="K43" i="3"/>
  <c r="J43" i="3"/>
  <c r="H45" i="3"/>
  <c r="I45" i="3"/>
  <c r="N44" i="3" l="1"/>
  <c r="J45" i="3"/>
  <c r="K45" i="3"/>
  <c r="M44" i="3"/>
  <c r="O44" i="3" s="1"/>
  <c r="O43" i="3"/>
  <c r="K44" i="3"/>
  <c r="J44" i="3"/>
  <c r="H46" i="3"/>
  <c r="I46" i="3"/>
  <c r="M45" i="3" l="1"/>
  <c r="N45" i="3"/>
  <c r="H47" i="3"/>
  <c r="I47" i="3"/>
  <c r="N46" i="3" l="1"/>
  <c r="M46" i="3"/>
  <c r="K47" i="3"/>
  <c r="J46" i="3"/>
  <c r="O45" i="3"/>
  <c r="K46" i="3"/>
  <c r="H48" i="3"/>
  <c r="I48" i="3"/>
  <c r="M47" i="3" l="1"/>
  <c r="O47" i="3" s="1"/>
  <c r="O46" i="3"/>
  <c r="N47" i="3"/>
  <c r="J47" i="3"/>
  <c r="H49" i="3"/>
  <c r="I49" i="3"/>
  <c r="N48" i="3" l="1"/>
  <c r="K49" i="3"/>
  <c r="M48" i="3"/>
  <c r="O48" i="3" s="1"/>
  <c r="J48" i="3"/>
  <c r="K48" i="3"/>
  <c r="H50" i="3"/>
  <c r="I50" i="3"/>
  <c r="N49" i="3" l="1"/>
  <c r="M49" i="3"/>
  <c r="O49" i="3" s="1"/>
  <c r="J49" i="3"/>
  <c r="H51" i="3"/>
  <c r="I51" i="3"/>
  <c r="N50" i="3" l="1"/>
  <c r="K51" i="3"/>
  <c r="M50" i="3"/>
  <c r="O50" i="3" s="1"/>
  <c r="K50" i="3"/>
  <c r="J50" i="3"/>
  <c r="H52" i="3"/>
  <c r="I52" i="3"/>
  <c r="N51" i="3" l="1"/>
  <c r="K52" i="3"/>
  <c r="M51" i="3"/>
  <c r="O51" i="3" s="1"/>
  <c r="J51" i="3"/>
  <c r="H53" i="3"/>
  <c r="I53" i="3"/>
  <c r="N52" i="3" l="1"/>
  <c r="K53" i="3"/>
  <c r="M52" i="3"/>
  <c r="O52" i="3" s="1"/>
  <c r="J52" i="3"/>
  <c r="H54" i="3"/>
  <c r="I54" i="3"/>
  <c r="N53" i="3" l="1"/>
  <c r="M53" i="3"/>
  <c r="O53" i="3" s="1"/>
  <c r="J53" i="3"/>
  <c r="H55" i="3"/>
  <c r="I55" i="3"/>
  <c r="N54" i="3" l="1"/>
  <c r="M54" i="3"/>
  <c r="O54" i="3" s="1"/>
  <c r="K54" i="3"/>
  <c r="J54" i="3"/>
  <c r="H56" i="3"/>
  <c r="I56" i="3"/>
  <c r="N55" i="3" l="1"/>
  <c r="M55" i="3"/>
  <c r="O55" i="3" s="1"/>
  <c r="K55" i="3"/>
  <c r="J55" i="3"/>
  <c r="H57" i="3"/>
  <c r="I57" i="3"/>
  <c r="N56" i="3" l="1"/>
  <c r="M56" i="3"/>
  <c r="O56" i="3" s="1"/>
  <c r="K56" i="3"/>
  <c r="J56" i="3"/>
  <c r="H58" i="3"/>
  <c r="I58" i="3"/>
  <c r="N57" i="3" l="1"/>
  <c r="J58" i="3"/>
  <c r="J3" i="3" s="1"/>
  <c r="L3" i="3" s="1"/>
  <c r="M57" i="3"/>
  <c r="O57" i="3" s="1"/>
  <c r="O3" i="3" s="1"/>
  <c r="P3" i="3" s="1"/>
  <c r="K58" i="3"/>
  <c r="K3" i="3" s="1"/>
  <c r="K57" i="3"/>
  <c r="J57" i="3"/>
</calcChain>
</file>

<file path=xl/comments1.xml><?xml version="1.0" encoding="utf-8"?>
<comments xmlns="http://schemas.openxmlformats.org/spreadsheetml/2006/main">
  <authors>
    <author>Michalis</author>
  </authors>
  <commentList>
    <comment ref="E2" authorId="0">
      <text>
        <r>
          <rPr>
            <b/>
            <sz val="8"/>
            <color indexed="81"/>
            <rFont val="Tahoma"/>
            <family val="2"/>
            <charset val="161"/>
          </rPr>
          <t xml:space="preserve">Φθίνουσα κατάταξη της πυκνότητας.
Population density by rank
</t>
        </r>
      </text>
    </comment>
  </commentList>
</comments>
</file>

<file path=xl/sharedStrings.xml><?xml version="1.0" encoding="utf-8"?>
<sst xmlns="http://schemas.openxmlformats.org/spreadsheetml/2006/main" count="161" uniqueCount="158">
  <si>
    <t>01</t>
  </si>
  <si>
    <t>ΝΟΜΟΣ ΑΙΤΩΛΙΑΣ ΚΑΙ ΑΚΑΡΝΑΝΙΑΣ</t>
  </si>
  <si>
    <t>03</t>
  </si>
  <si>
    <t>ΝΟΜΟΣ ΒΟΙΩΤΙΑΣ</t>
  </si>
  <si>
    <t>04</t>
  </si>
  <si>
    <t>ΝΟΜΟΣ ΕΥΒΟΙΑΣ</t>
  </si>
  <si>
    <t>05</t>
  </si>
  <si>
    <t>ΝΟΜΟΣ ΕΥΡΥΤΑΝΙΑΣ</t>
  </si>
  <si>
    <t>06</t>
  </si>
  <si>
    <t>ΝΟΜΟΣ ΦΘΙΩΤΙΔΟΣ</t>
  </si>
  <si>
    <t>07</t>
  </si>
  <si>
    <t>ΝΟΜΟΣ ΦΩΚΙΔΟΣ</t>
  </si>
  <si>
    <t>11</t>
  </si>
  <si>
    <t>ΝΟΜΟΣ ΑΡΓΟΛΙΔΟΣ</t>
  </si>
  <si>
    <t>12</t>
  </si>
  <si>
    <t>ΝΟΜΟΣ ΑΡΚΑΔΙΑΣ</t>
  </si>
  <si>
    <t>13</t>
  </si>
  <si>
    <t>ΝΟΜΟΣ ΑΧΑΪΑΣ</t>
  </si>
  <si>
    <t>14</t>
  </si>
  <si>
    <t>ΝΟΜΟΣ ΗΛΕΙΑΣ</t>
  </si>
  <si>
    <t>15</t>
  </si>
  <si>
    <t>ΝΟΜΟΣ ΚΟΡΙΝΘΙΑΣ</t>
  </si>
  <si>
    <t>16</t>
  </si>
  <si>
    <t>ΝΟΜΟΣ ΛΑΚΩΝΙΑΣ</t>
  </si>
  <si>
    <t>17</t>
  </si>
  <si>
    <t>ΝΟΜΟΣ ΜΕΣΣΗΝΙΑΣ</t>
  </si>
  <si>
    <t>21</t>
  </si>
  <si>
    <t>ΝΟΜΟΣ ΖΑΚΥΝΘΟΥ</t>
  </si>
  <si>
    <t>22</t>
  </si>
  <si>
    <t>ΝΟΜΟΣ ΚΕΡΚΥΡΑΣ</t>
  </si>
  <si>
    <t>23</t>
  </si>
  <si>
    <t>ΝΟΜΟΣ ΚΕΦΑΛΛΗΝΙΑΣ</t>
  </si>
  <si>
    <t>24</t>
  </si>
  <si>
    <t>ΝΟΜΟΣ ΛΕΥΚΑΔΟΣ</t>
  </si>
  <si>
    <t>31</t>
  </si>
  <si>
    <t>ΝΟΜΟΣ ΑΡΤΗΣ</t>
  </si>
  <si>
    <t>32</t>
  </si>
  <si>
    <t>ΝΟΜΟΣ ΘΕΣΠΡΩΤΙΑΣ</t>
  </si>
  <si>
    <t>33</t>
  </si>
  <si>
    <t>ΝΟΜΟΣ ΙΩΑΝΝΙΝΩΝ</t>
  </si>
  <si>
    <t>34</t>
  </si>
  <si>
    <t>ΝΟΜΟΣ ΠΡΕΒΕΖΗΣ</t>
  </si>
  <si>
    <t>41</t>
  </si>
  <si>
    <t>ΝΟΜΟΣ ΚΑΡΔΙΤΣΗΣ</t>
  </si>
  <si>
    <t>42</t>
  </si>
  <si>
    <t>ΝΟΜΟΣ ΛΑΡΙΣΗΣ</t>
  </si>
  <si>
    <t>43</t>
  </si>
  <si>
    <t>ΝΟΜΟΣ ΜΑΓΝΗΣΙΑΣ</t>
  </si>
  <si>
    <t>44</t>
  </si>
  <si>
    <t>ΝΟΜΟΣ ΤΡΙΚΑΛΩΝ</t>
  </si>
  <si>
    <t>51</t>
  </si>
  <si>
    <t>ΝΟΜΟΣ ΓΡΕΒΕΝΩΝ</t>
  </si>
  <si>
    <t>52</t>
  </si>
  <si>
    <t>ΝΟΜΟΣ ΔΡΑΜΑΣ</t>
  </si>
  <si>
    <t>53</t>
  </si>
  <si>
    <t>ΝΟΜΟΣ ΗΜΑΘΙΑΣ</t>
  </si>
  <si>
    <t>54</t>
  </si>
  <si>
    <t>ΝΟΜΟΣ ΘΕΣΣΑΛΟΝΙΚΗΣ</t>
  </si>
  <si>
    <t>55</t>
  </si>
  <si>
    <t>ΝΟΜΟΣ ΚΑΒΑΛΑΣ</t>
  </si>
  <si>
    <t>56</t>
  </si>
  <si>
    <t>ΝΟΜΟΣ ΚΑΣΤΟΡΙΑΣ</t>
  </si>
  <si>
    <t>57</t>
  </si>
  <si>
    <t>ΝΟΜΟΣ ΚΙΛΚΙΣ</t>
  </si>
  <si>
    <t>58</t>
  </si>
  <si>
    <t>ΝΟΜΟΣ ΚΟΖΑΝΗΣ</t>
  </si>
  <si>
    <t>59</t>
  </si>
  <si>
    <t>ΝΟΜΟΣ ΠΕΛΛΗΣ</t>
  </si>
  <si>
    <t>61</t>
  </si>
  <si>
    <t>ΝΟΜΟΣ ΠΙΕΡΙΑΣ</t>
  </si>
  <si>
    <t>62</t>
  </si>
  <si>
    <t>ΝΟΜΟΣ ΣΕΡΡΩΝ</t>
  </si>
  <si>
    <t>63</t>
  </si>
  <si>
    <t>ΝΟΜΟΣ ΦΛΩΡΙΝΗΣ</t>
  </si>
  <si>
    <t>64</t>
  </si>
  <si>
    <t>ΝΟΜΟΣ ΧΑΛΚΙΔΙΚΗΣ</t>
  </si>
  <si>
    <t>71</t>
  </si>
  <si>
    <t>ΝΟΜΟΣ ΕΒΡΟΥ</t>
  </si>
  <si>
    <t>72</t>
  </si>
  <si>
    <t>ΝΟΜΟΣ ΞΑΝΘΗΣ</t>
  </si>
  <si>
    <t>73</t>
  </si>
  <si>
    <t>ΝΟΜΟΣ ΡΟΔΟΠΗΣ</t>
  </si>
  <si>
    <t>81</t>
  </si>
  <si>
    <t>ΝΟΜΟΣ ΔΩΔΕΚΑΝΗΣΟΥ</t>
  </si>
  <si>
    <t>82</t>
  </si>
  <si>
    <t>ΝΟΜΟΣ ΚΥΚΛΑΔΩΝ</t>
  </si>
  <si>
    <t>83</t>
  </si>
  <si>
    <t>ΝΟΜΟΣ ΛΕΣΒΟΥ</t>
  </si>
  <si>
    <t>84</t>
  </si>
  <si>
    <t>ΝΟΜΟΣ ΣΑΜΟΥ</t>
  </si>
  <si>
    <t>85</t>
  </si>
  <si>
    <t>ΝΟΜΟΣ ΧΙΟΥ</t>
  </si>
  <si>
    <t>91</t>
  </si>
  <si>
    <t>ΝΟΜΟΣ ΗΡΑΚΛΕΙΟΥ</t>
  </si>
  <si>
    <t>92</t>
  </si>
  <si>
    <t>ΝΟΜΟΣ ΛΑΣΙΘΙΟΥ</t>
  </si>
  <si>
    <t>93</t>
  </si>
  <si>
    <t>ΝΟΜΟΣ ΡΕΘΥΜΝΗΣ</t>
  </si>
  <si>
    <t>94</t>
  </si>
  <si>
    <t>ΝΟΜΟΣ ΧΑΝΙΩΝ</t>
  </si>
  <si>
    <t>A1</t>
  </si>
  <si>
    <t>ΝΟΜΑΡΧΙΑ ΑΘΗΝΩΝ</t>
  </si>
  <si>
    <t>A2</t>
  </si>
  <si>
    <t>ΝΟΜΑΡΧΙΑ ΑΝΑΤΟΛΙΚΗΣ ΑΤΤΙΚΗΣ</t>
  </si>
  <si>
    <t>A3</t>
  </si>
  <si>
    <t>ΝΟΜΑΡΧΙΑ ΔΥΤΙΚΗΣ ΑΤΤΙΚΗΣ</t>
  </si>
  <si>
    <t>A4</t>
  </si>
  <si>
    <t>ΝΟΜΑΡΧΙΑ ΠΕΙΡΑΙΩΣ</t>
  </si>
  <si>
    <t>Όνομα/Name</t>
  </si>
  <si>
    <t xml:space="preserve">Κωδικός Νομού / Region Code </t>
  </si>
  <si>
    <t xml:space="preserve">Πηγή/Source: www.e-demography.gr  </t>
  </si>
  <si>
    <t>Σύνολο / Total</t>
  </si>
  <si>
    <t>Μόνιμος Πληθυσμός (Απογραφή, 1991) / Resident Population (Census, 1991)*</t>
  </si>
  <si>
    <t>Επιφάνεια / Area (km2)*</t>
  </si>
  <si>
    <t>The Gini index (expressed as a percentage of the Gini coefficient)  is a measure of inequality of a distribution.</t>
  </si>
  <si>
    <t>Lorenz Curve and Gini Index, an example</t>
  </si>
  <si>
    <t>In this example we present the steps to construct the Lorenz curve and calculate the Gini Index. The question we try to answer is:</t>
  </si>
  <si>
    <t>Is the population of Greece in 2001 concentrated or dispersed at the regional level?</t>
  </si>
  <si>
    <t>Xu, Kuan, How has the Literature on Gini's Index Evolved in the Past 80 Years? (April 2003). Dalhousie University, Economics Working Paper. Available at SSRN: http://ssrn.com/abstract=423200 or doi:10.2139/ssrn.423200</t>
  </si>
  <si>
    <t xml:space="preserve">For comments or questions please contact Michail AGORASTAKIS, </t>
  </si>
  <si>
    <t xml:space="preserve">magorast@prd.uth.gr </t>
  </si>
  <si>
    <t xml:space="preserve">Για ερωτήσεις και σχόλια απευθυνθείτε Μιχάλης Αγοραστάκης </t>
  </si>
  <si>
    <t>www.ldsa.gr</t>
  </si>
  <si>
    <t>Mnt. Athos is excluded</t>
  </si>
  <si>
    <t>Πληθυσμιακή Πυκνότητα (άτομα ανά τετρ. Χλμ) /Population Density (individuals per km2)</t>
  </si>
  <si>
    <t xml:space="preserve"> Κατανομή επιφάνειας /Area proportion distribution (%)</t>
  </si>
  <si>
    <t>Αθροιστικές κατανομές έκτασης / Cumulative proportions area (Yi)</t>
  </si>
  <si>
    <t>Αθροιστικές κατανομές πληθυσμού / Cumulative proportions population (Xi)</t>
  </si>
  <si>
    <t>FORMULA (1)</t>
  </si>
  <si>
    <t>FORMULA (2)</t>
  </si>
  <si>
    <t>Δεδομένα / Data</t>
  </si>
  <si>
    <t>Καμπύλη Lorenz και υπολογισμός του δείκτη Gini. Ένα παράδειγμα.</t>
  </si>
  <si>
    <t>Ο δείκτης Gini (ποσοστιαία (%) έκφραση  του συντελεστή Gini) είναι ένα μέγεθος ανισοκατανομής.</t>
  </si>
  <si>
    <t xml:space="preserve">Σε αυτό το παράδειγμα παρουσιάζουμε τα βήματα δημιουργίας της καμπύλης Lorenz και υπολογισμού του δείκτη Gini. </t>
  </si>
  <si>
    <t>Τα ερώτημα που θα προσπαθήσουμε να απαντήσουμε είναι το κατά πόσον ο πληθυσμός της Ελλάδας κατά το 2001 είναι ισοκατανεμημένος ή ανισοκατανεμημένος στο χωρικό επίπεδο των νομών.</t>
  </si>
  <si>
    <t xml:space="preserve">Χρησιμοποιούμε δεδομένα αναφορικά με την έκταση και τον συνολικό πληθυσμό και παρουσιάζουμε δύο τρόπους υπολογισμού του δείκτη </t>
  </si>
  <si>
    <t xml:space="preserve">α) </t>
  </si>
  <si>
    <t>από: MCKIBBEN JN, FAUST KA. Population Distribution-Classification of Residence. In: SIEGEL JS, SWANSON DA, editors. The Methods and Materials of Demography. Elsevier Academic Press; San Diego CA: 2004. pp. 105–124.</t>
  </si>
  <si>
    <t>και β) το "γεωμετρικό" υπολογισμό</t>
  </si>
  <si>
    <t xml:space="preserve">We use data on population and area for the 54 regions (the region of Attica, capital, is divided to 4 sub-regions) in Greece (2001). </t>
  </si>
  <si>
    <t>For calculating the Gini index we use two methods</t>
  </si>
  <si>
    <t>a)</t>
  </si>
  <si>
    <t xml:space="preserve">a) </t>
  </si>
  <si>
    <t>MCKIBBEN JN, FAUST KA. Population Distribution-Classification of Residence. In: SIEGEL JS, SWANSON DA, editors. The Methods and Materials of Demography. Elsevier Academic Press; San Diego CA: 2004. pp. 105–124.</t>
  </si>
  <si>
    <t>and b) Geometric definition</t>
  </si>
  <si>
    <t xml:space="preserve">Reference: </t>
  </si>
  <si>
    <r>
      <t xml:space="preserve">Unfortunately data on inhabitable area are not available to us, so for the </t>
    </r>
    <r>
      <rPr>
        <b/>
        <sz val="11"/>
        <color theme="1"/>
        <rFont val="Calibri"/>
        <family val="2"/>
        <charset val="161"/>
        <scheme val="minor"/>
      </rPr>
      <t>purposes of this example</t>
    </r>
    <r>
      <rPr>
        <sz val="11"/>
        <color theme="1"/>
        <rFont val="Calibri"/>
        <family val="2"/>
        <charset val="161"/>
        <scheme val="minor"/>
      </rPr>
      <t xml:space="preserve"> we use total area ("bird's eye view").</t>
    </r>
  </si>
  <si>
    <t xml:space="preserve">Αναφορά: </t>
  </si>
  <si>
    <t>Αναφορικά με την έκταση, δε διαθέτουμε την κατοικήσιμη επιφάνεια και χρησιμοποιούμε το σύνολό της</t>
  </si>
  <si>
    <t>Περισσότερα/More info:</t>
  </si>
  <si>
    <t>Δείκτης Gini / Gini Index</t>
  </si>
  <si>
    <r>
      <t>X</t>
    </r>
    <r>
      <rPr>
        <b/>
        <vertAlign val="subscript"/>
        <sz val="8"/>
        <rFont val="Arial"/>
        <family val="2"/>
        <charset val="161"/>
      </rPr>
      <t>(i+1)</t>
    </r>
    <r>
      <rPr>
        <b/>
        <sz val="8"/>
        <rFont val="Arial"/>
        <family val="2"/>
        <charset val="161"/>
      </rPr>
      <t>*Y</t>
    </r>
    <r>
      <rPr>
        <b/>
        <vertAlign val="subscript"/>
        <sz val="8"/>
        <rFont val="Arial"/>
        <family val="2"/>
        <charset val="161"/>
      </rPr>
      <t>(i)</t>
    </r>
  </si>
  <si>
    <r>
      <t>X</t>
    </r>
    <r>
      <rPr>
        <b/>
        <vertAlign val="subscript"/>
        <sz val="8"/>
        <rFont val="Arial"/>
        <family val="2"/>
        <charset val="161"/>
      </rPr>
      <t>(i)</t>
    </r>
    <r>
      <rPr>
        <b/>
        <sz val="8"/>
        <rFont val="Arial"/>
        <family val="2"/>
        <charset val="161"/>
      </rPr>
      <t>*Y</t>
    </r>
    <r>
      <rPr>
        <b/>
        <vertAlign val="subscript"/>
        <sz val="8"/>
        <rFont val="Arial"/>
        <family val="2"/>
        <charset val="161"/>
      </rPr>
      <t>(i+1)</t>
    </r>
  </si>
  <si>
    <r>
      <t>(Y</t>
    </r>
    <r>
      <rPr>
        <b/>
        <vertAlign val="subscript"/>
        <sz val="8"/>
        <rFont val="Arial"/>
        <family val="2"/>
        <charset val="161"/>
      </rPr>
      <t>(i+1)</t>
    </r>
    <r>
      <rPr>
        <b/>
        <sz val="8"/>
        <rFont val="Arial"/>
        <family val="2"/>
        <charset val="161"/>
      </rPr>
      <t xml:space="preserve"> + Y</t>
    </r>
    <r>
      <rPr>
        <b/>
        <vertAlign val="subscript"/>
        <sz val="8"/>
        <rFont val="Arial"/>
        <family val="2"/>
        <charset val="161"/>
      </rPr>
      <t>(i)</t>
    </r>
    <r>
      <rPr>
        <b/>
        <sz val="8"/>
        <rFont val="Arial"/>
        <family val="2"/>
        <charset val="161"/>
      </rPr>
      <t>)</t>
    </r>
  </si>
  <si>
    <r>
      <t>(X</t>
    </r>
    <r>
      <rPr>
        <b/>
        <vertAlign val="subscript"/>
        <sz val="8"/>
        <rFont val="Arial"/>
        <family val="2"/>
        <charset val="161"/>
      </rPr>
      <t>(i+1)</t>
    </r>
    <r>
      <rPr>
        <b/>
        <sz val="8"/>
        <rFont val="Arial"/>
        <family val="2"/>
        <charset val="161"/>
      </rPr>
      <t xml:space="preserve"> - X</t>
    </r>
    <r>
      <rPr>
        <b/>
        <vertAlign val="subscript"/>
        <sz val="8"/>
        <rFont val="Arial"/>
        <family val="2"/>
        <charset val="161"/>
      </rPr>
      <t>(i)</t>
    </r>
    <r>
      <rPr>
        <b/>
        <sz val="8"/>
        <rFont val="Arial"/>
        <family val="2"/>
        <charset val="161"/>
      </rPr>
      <t>)</t>
    </r>
  </si>
  <si>
    <r>
      <t>(Y</t>
    </r>
    <r>
      <rPr>
        <b/>
        <vertAlign val="subscript"/>
        <sz val="8"/>
        <rFont val="Arial"/>
        <family val="2"/>
        <charset val="161"/>
      </rPr>
      <t>(i+1)</t>
    </r>
    <r>
      <rPr>
        <b/>
        <sz val="8"/>
        <rFont val="Arial"/>
        <family val="2"/>
        <charset val="161"/>
      </rPr>
      <t xml:space="preserve"> + Y</t>
    </r>
    <r>
      <rPr>
        <b/>
        <vertAlign val="subscript"/>
        <sz val="8"/>
        <rFont val="Arial"/>
        <family val="2"/>
        <charset val="161"/>
      </rPr>
      <t>(i)</t>
    </r>
    <r>
      <rPr>
        <b/>
        <sz val="8"/>
        <rFont val="Arial"/>
        <family val="2"/>
        <charset val="161"/>
      </rPr>
      <t>)*(X</t>
    </r>
    <r>
      <rPr>
        <b/>
        <vertAlign val="subscript"/>
        <sz val="8"/>
        <rFont val="Arial"/>
        <family val="2"/>
        <charset val="161"/>
      </rPr>
      <t>(i+1)</t>
    </r>
    <r>
      <rPr>
        <b/>
        <sz val="8"/>
        <rFont val="Arial"/>
        <family val="2"/>
        <charset val="161"/>
      </rPr>
      <t xml:space="preserve"> - X</t>
    </r>
    <r>
      <rPr>
        <b/>
        <vertAlign val="subscript"/>
        <sz val="8"/>
        <rFont val="Arial"/>
        <family val="2"/>
        <charset val="161"/>
      </rPr>
      <t>(i)</t>
    </r>
    <r>
      <rPr>
        <b/>
        <sz val="8"/>
        <rFont val="Arial"/>
        <family val="2"/>
        <charset val="161"/>
      </rPr>
      <t>)</t>
    </r>
  </si>
  <si>
    <t>Kατανομή πληθυσμού/ Population proportion</t>
  </si>
  <si>
    <t>Agorastakis, M., Michou Z. (2011). Lorenz Curve &amp; Gini index - Population distribution, an example. [Microsoft Excel, 2007]. Available at www.ldsa.gr.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</si>
</sst>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"/>
    <numFmt numFmtId="165" formatCode="#,##0.00000"/>
    <numFmt numFmtId="166" formatCode="#,##0.000"/>
  </numFmts>
  <fonts count="17" x14ac:knownFonts="1">
    <font>
      <sz val="11"/>
      <color theme="1"/>
      <name val="Calibri"/>
      <family val="2"/>
      <charset val="161"/>
      <scheme val="minor"/>
    </font>
    <font>
      <sz val="11"/>
      <color theme="1"/>
      <name val="Arial"/>
      <family val="2"/>
      <charset val="161"/>
    </font>
    <font>
      <b/>
      <sz val="10"/>
      <name val="Arial"/>
      <family val="2"/>
      <charset val="161"/>
    </font>
    <font>
      <b/>
      <sz val="8"/>
      <name val="Arial"/>
      <family val="2"/>
      <charset val="161"/>
    </font>
    <font>
      <sz val="8"/>
      <name val="Arial"/>
      <family val="2"/>
      <charset val="161"/>
    </font>
    <font>
      <b/>
      <sz val="8"/>
      <color indexed="64"/>
      <name val="Arial"/>
      <family val="2"/>
      <charset val="161"/>
    </font>
    <font>
      <sz val="8"/>
      <color indexed="64"/>
      <name val="Arial"/>
      <family val="2"/>
      <charset val="161"/>
    </font>
    <font>
      <b/>
      <sz val="8"/>
      <color indexed="81"/>
      <name val="Tahoma"/>
      <family val="2"/>
      <charset val="161"/>
    </font>
    <font>
      <sz val="8"/>
      <color theme="1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sz val="8"/>
      <color rgb="FFFF0000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1"/>
      <color theme="1"/>
      <name val="Arial"/>
      <family val="2"/>
      <charset val="161"/>
    </font>
    <font>
      <u/>
      <sz val="11"/>
      <color theme="10"/>
      <name val="Calibri"/>
      <family val="2"/>
      <charset val="161"/>
    </font>
    <font>
      <sz val="11"/>
      <name val="Arial"/>
      <family val="2"/>
      <charset val="161"/>
    </font>
    <font>
      <b/>
      <vertAlign val="subscript"/>
      <sz val="8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8" fillId="2" borderId="0" xfId="0" applyFont="1" applyFill="1"/>
    <xf numFmtId="49" fontId="4" fillId="2" borderId="0" xfId="0" applyNumberFormat="1" applyFont="1" applyFill="1"/>
    <xf numFmtId="0" fontId="6" fillId="2" borderId="0" xfId="0" applyFont="1" applyFill="1"/>
    <xf numFmtId="0" fontId="0" fillId="2" borderId="0" xfId="0" applyFill="1"/>
    <xf numFmtId="49" fontId="4" fillId="2" borderId="0" xfId="0" applyNumberFormat="1" applyFont="1" applyFill="1" applyBorder="1"/>
    <xf numFmtId="0" fontId="8" fillId="2" borderId="0" xfId="0" applyFont="1" applyFill="1" applyBorder="1"/>
    <xf numFmtId="0" fontId="6" fillId="2" borderId="0" xfId="0" applyFont="1" applyFill="1" applyBorder="1"/>
    <xf numFmtId="4" fontId="2" fillId="2" borderId="0" xfId="0" applyNumberFormat="1" applyFont="1" applyFill="1" applyBorder="1" applyAlignment="1">
      <alignment horizontal="right"/>
    </xf>
    <xf numFmtId="0" fontId="0" fillId="2" borderId="0" xfId="0" applyFill="1" applyBorder="1"/>
    <xf numFmtId="49" fontId="4" fillId="2" borderId="2" xfId="0" applyNumberFormat="1" applyFont="1" applyFill="1" applyBorder="1"/>
    <xf numFmtId="0" fontId="10" fillId="2" borderId="0" xfId="0" applyFont="1" applyFill="1"/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3" fontId="11" fillId="2" borderId="0" xfId="0" applyNumberFormat="1" applyFont="1" applyFill="1" applyBorder="1" applyAlignment="1">
      <alignment horizontal="center"/>
    </xf>
    <xf numFmtId="4" fontId="12" fillId="2" borderId="0" xfId="0" applyNumberFormat="1" applyFont="1" applyFill="1" applyAlignment="1">
      <alignment horizontal="center"/>
    </xf>
    <xf numFmtId="4" fontId="12" fillId="2" borderId="0" xfId="0" applyNumberFormat="1" applyFont="1" applyFill="1" applyBorder="1" applyAlignment="1">
      <alignment horizontal="center"/>
    </xf>
    <xf numFmtId="3" fontId="11" fillId="2" borderId="2" xfId="0" applyNumberFormat="1" applyFont="1" applyFill="1" applyBorder="1" applyAlignment="1">
      <alignment horizontal="center"/>
    </xf>
    <xf numFmtId="4" fontId="12" fillId="2" borderId="2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13" fillId="2" borderId="0" xfId="0" applyFont="1" applyFill="1"/>
    <xf numFmtId="0" fontId="9" fillId="2" borderId="0" xfId="0" applyFont="1" applyFill="1"/>
    <xf numFmtId="0" fontId="5" fillId="3" borderId="0" xfId="0" applyFont="1" applyFill="1" applyBorder="1" applyAlignment="1">
      <alignment vertical="center"/>
    </xf>
    <xf numFmtId="4" fontId="11" fillId="2" borderId="0" xfId="0" applyNumberFormat="1" applyFont="1" applyFill="1" applyBorder="1" applyAlignment="1">
      <alignment horizontal="center"/>
    </xf>
    <xf numFmtId="4" fontId="11" fillId="2" borderId="2" xfId="0" applyNumberFormat="1" applyFont="1" applyFill="1" applyBorder="1" applyAlignment="1">
      <alignment horizontal="center"/>
    </xf>
    <xf numFmtId="164" fontId="11" fillId="2" borderId="0" xfId="0" applyNumberFormat="1" applyFont="1" applyFill="1" applyBorder="1" applyAlignment="1">
      <alignment horizontal="center"/>
    </xf>
    <xf numFmtId="165" fontId="3" fillId="2" borderId="3" xfId="0" applyNumberFormat="1" applyFont="1" applyFill="1" applyBorder="1" applyAlignment="1">
      <alignment horizontal="center" vertical="center" wrapText="1"/>
    </xf>
    <xf numFmtId="4" fontId="11" fillId="5" borderId="0" xfId="0" applyNumberFormat="1" applyFont="1" applyFill="1" applyBorder="1" applyAlignment="1">
      <alignment horizontal="center"/>
    </xf>
    <xf numFmtId="0" fontId="1" fillId="2" borderId="0" xfId="0" applyFont="1" applyFill="1"/>
    <xf numFmtId="0" fontId="0" fillId="2" borderId="0" xfId="0" applyFont="1" applyFill="1"/>
    <xf numFmtId="0" fontId="1" fillId="2" borderId="0" xfId="0" applyFont="1" applyFill="1" applyAlignment="1">
      <alignment wrapText="1"/>
    </xf>
    <xf numFmtId="0" fontId="14" fillId="2" borderId="0" xfId="1" applyFont="1" applyFill="1" applyAlignment="1" applyProtection="1"/>
    <xf numFmtId="0" fontId="15" fillId="2" borderId="0" xfId="0" applyFont="1" applyFill="1"/>
    <xf numFmtId="0" fontId="1" fillId="7" borderId="0" xfId="0" applyFont="1" applyFill="1"/>
    <xf numFmtId="4" fontId="3" fillId="8" borderId="3" xfId="0" applyNumberFormat="1" applyFont="1" applyFill="1" applyBorder="1" applyAlignment="1">
      <alignment horizontal="center" vertical="center" wrapText="1"/>
    </xf>
    <xf numFmtId="166" fontId="3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l-GR" b="1"/>
              <a:t>Καμπύλη</a:t>
            </a:r>
            <a:r>
              <a:rPr lang="el-GR" b="1" baseline="0"/>
              <a:t> </a:t>
            </a:r>
            <a:r>
              <a:rPr lang="en-US" b="1"/>
              <a:t>Lorenz</a:t>
            </a:r>
            <a:r>
              <a:rPr lang="el-GR" b="1"/>
              <a:t> - </a:t>
            </a:r>
            <a:r>
              <a:rPr lang="en-US" b="1"/>
              <a:t>Lorenz Curve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6783867631851088"/>
          <c:y val="0.12542372881355868"/>
          <c:w val="0.47259565667011294"/>
          <c:h val="0.76949152542373045"/>
        </c:manualLayout>
      </c:layout>
      <c:scatterChart>
        <c:scatterStyle val="lineMarker"/>
        <c:varyColors val="0"/>
        <c:ser>
          <c:idx val="2"/>
          <c:order val="0"/>
          <c:tx>
            <c:v>XY</c:v>
          </c:tx>
          <c:spPr>
            <a:ln>
              <a:solidFill>
                <a:prstClr val="black"/>
              </a:solidFill>
              <a:prstDash val="sysDot"/>
            </a:ln>
          </c:spPr>
          <c:marker>
            <c:symbol val="none"/>
          </c:marker>
          <c:xVal>
            <c:numRef>
              <c:f>'Υπολογισμοί - Calculations '!$I$4:$I$59</c:f>
              <c:numCache>
                <c:formatCode>#,##0.00</c:formatCode>
                <c:ptCount val="56"/>
                <c:pt idx="0" formatCode="#,##0">
                  <c:v>0</c:v>
                </c:pt>
                <c:pt idx="1">
                  <c:v>0.25660694305303189</c:v>
                </c:pt>
                <c:pt idx="2">
                  <c:v>0.30723291404351355</c:v>
                </c:pt>
                <c:pt idx="3">
                  <c:v>0.40639020590303671</c:v>
                </c:pt>
                <c:pt idx="4">
                  <c:v>0.44170507940991588</c:v>
                </c:pt>
                <c:pt idx="5">
                  <c:v>0.45186603971995959</c:v>
                </c:pt>
                <c:pt idx="6">
                  <c:v>0.46556821100652246</c:v>
                </c:pt>
                <c:pt idx="7">
                  <c:v>0.49220756126707538</c:v>
                </c:pt>
                <c:pt idx="8">
                  <c:v>0.52138100001683119</c:v>
                </c:pt>
                <c:pt idx="9">
                  <c:v>0.52493776147680571</c:v>
                </c:pt>
                <c:pt idx="10">
                  <c:v>0.53797007282016984</c:v>
                </c:pt>
                <c:pt idx="11">
                  <c:v>0.5495334123175929</c:v>
                </c:pt>
                <c:pt idx="12">
                  <c:v>0.56828592326330374</c:v>
                </c:pt>
                <c:pt idx="13">
                  <c:v>0.58507321899398257</c:v>
                </c:pt>
                <c:pt idx="14">
                  <c:v>0.60231650978363249</c:v>
                </c:pt>
                <c:pt idx="15">
                  <c:v>0.61525990895100469</c:v>
                </c:pt>
                <c:pt idx="16">
                  <c:v>0.62848028967074687</c:v>
                </c:pt>
                <c:pt idx="17">
                  <c:v>0.64205952066458005</c:v>
                </c:pt>
                <c:pt idx="18">
                  <c:v>0.64406169114617673</c:v>
                </c:pt>
                <c:pt idx="19">
                  <c:v>0.64891947923077431</c:v>
                </c:pt>
                <c:pt idx="20">
                  <c:v>0.66208772009422501</c:v>
                </c:pt>
                <c:pt idx="21">
                  <c:v>0.67150573318882978</c:v>
                </c:pt>
                <c:pt idx="22">
                  <c:v>0.6755160199251089</c:v>
                </c:pt>
                <c:pt idx="23">
                  <c:v>0.6808346511605784</c:v>
                </c:pt>
                <c:pt idx="24">
                  <c:v>0.69607101485016298</c:v>
                </c:pt>
                <c:pt idx="25">
                  <c:v>0.70329348262773184</c:v>
                </c:pt>
                <c:pt idx="26">
                  <c:v>0.72910326033265616</c:v>
                </c:pt>
                <c:pt idx="27">
                  <c:v>0.73900873534687117</c:v>
                </c:pt>
                <c:pt idx="28">
                  <c:v>0.75797163518639021</c:v>
                </c:pt>
                <c:pt idx="29">
                  <c:v>0.77576166267964497</c:v>
                </c:pt>
                <c:pt idx="30">
                  <c:v>0.78512781033825441</c:v>
                </c:pt>
                <c:pt idx="31">
                  <c:v>0.79612886264861715</c:v>
                </c:pt>
                <c:pt idx="32">
                  <c:v>0.80286313671911902</c:v>
                </c:pt>
                <c:pt idx="33">
                  <c:v>0.81694446538169696</c:v>
                </c:pt>
                <c:pt idx="34">
                  <c:v>0.82711969554714682</c:v>
                </c:pt>
                <c:pt idx="35">
                  <c:v>0.8371777482460887</c:v>
                </c:pt>
                <c:pt idx="36">
                  <c:v>0.8485124956367176</c:v>
                </c:pt>
                <c:pt idx="37">
                  <c:v>0.85196616653872614</c:v>
                </c:pt>
                <c:pt idx="38">
                  <c:v>0.85889399839153147</c:v>
                </c:pt>
                <c:pt idx="39">
                  <c:v>0.87893509557510108</c:v>
                </c:pt>
                <c:pt idx="40">
                  <c:v>0.89107261380575609</c:v>
                </c:pt>
                <c:pt idx="41">
                  <c:v>0.90658120242924189</c:v>
                </c:pt>
                <c:pt idx="42">
                  <c:v>0.92023663079200646</c:v>
                </c:pt>
                <c:pt idx="43">
                  <c:v>0.92814213068699492</c:v>
                </c:pt>
                <c:pt idx="44">
                  <c:v>0.93700124111152672</c:v>
                </c:pt>
                <c:pt idx="45">
                  <c:v>0.95173093346076199</c:v>
                </c:pt>
                <c:pt idx="46">
                  <c:v>0.9566432397108855</c:v>
                </c:pt>
                <c:pt idx="47">
                  <c:v>0.96599036089562007</c:v>
                </c:pt>
                <c:pt idx="48">
                  <c:v>0.96997869400819747</c:v>
                </c:pt>
                <c:pt idx="49">
                  <c:v>0.9749282299451818</c:v>
                </c:pt>
                <c:pt idx="50">
                  <c:v>0.98341797065093228</c:v>
                </c:pt>
                <c:pt idx="51">
                  <c:v>0.99177187331002836</c:v>
                </c:pt>
                <c:pt idx="52">
                  <c:v>0.99523560628956687</c:v>
                </c:pt>
                <c:pt idx="53">
                  <c:v>0.99821462155245788</c:v>
                </c:pt>
                <c:pt idx="54">
                  <c:v>1</c:v>
                </c:pt>
              </c:numCache>
            </c:numRef>
          </c:xVal>
          <c:yVal>
            <c:numRef>
              <c:f>'Υπολογισμοί - Calculations '!$H$4:$H$59</c:f>
              <c:numCache>
                <c:formatCode>#,##0.00</c:formatCode>
                <c:ptCount val="56"/>
                <c:pt idx="0" formatCode="#,##0">
                  <c:v>0</c:v>
                </c:pt>
                <c:pt idx="1">
                  <c:v>2.7481698773005451E-3</c:v>
                </c:pt>
                <c:pt idx="2">
                  <c:v>9.8091747371650672E-3</c:v>
                </c:pt>
                <c:pt idx="3">
                  <c:v>3.778886101643239E-2</c:v>
                </c:pt>
                <c:pt idx="4">
                  <c:v>4.9283866219826694E-2</c:v>
                </c:pt>
                <c:pt idx="5">
                  <c:v>5.415431410073053E-2</c:v>
                </c:pt>
                <c:pt idx="6">
                  <c:v>6.1782284414700461E-2</c:v>
                </c:pt>
                <c:pt idx="7">
                  <c:v>8.1849024738885084E-2</c:v>
                </c:pt>
                <c:pt idx="8">
                  <c:v>0.10670438757793385</c:v>
                </c:pt>
                <c:pt idx="9">
                  <c:v>0.10978556466218775</c:v>
                </c:pt>
                <c:pt idx="10">
                  <c:v>0.12270751459849616</c:v>
                </c:pt>
                <c:pt idx="11">
                  <c:v>0.13423069902961948</c:v>
                </c:pt>
                <c:pt idx="12">
                  <c:v>0.15425984679009339</c:v>
                </c:pt>
                <c:pt idx="13">
                  <c:v>0.17414847069074643</c:v>
                </c:pt>
                <c:pt idx="14">
                  <c:v>0.19477040030215054</c:v>
                </c:pt>
                <c:pt idx="15">
                  <c:v>0.21081413610465177</c:v>
                </c:pt>
                <c:pt idx="16">
                  <c:v>0.22821210830645522</c:v>
                </c:pt>
                <c:pt idx="17">
                  <c:v>0.24626268528696943</c:v>
                </c:pt>
                <c:pt idx="18">
                  <c:v>0.24896691866549489</c:v>
                </c:pt>
                <c:pt idx="19">
                  <c:v>0.25583680773309114</c:v>
                </c:pt>
                <c:pt idx="20">
                  <c:v>0.27487449341209308</c:v>
                </c:pt>
                <c:pt idx="21">
                  <c:v>0.28849679858445298</c:v>
                </c:pt>
                <c:pt idx="22">
                  <c:v>0.29440725674450696</c:v>
                </c:pt>
                <c:pt idx="23">
                  <c:v>0.30227782369385431</c:v>
                </c:pt>
                <c:pt idx="24">
                  <c:v>0.32500127486503438</c:v>
                </c:pt>
                <c:pt idx="25">
                  <c:v>0.33636753237549377</c:v>
                </c:pt>
                <c:pt idx="26">
                  <c:v>0.37724939222822818</c:v>
                </c:pt>
                <c:pt idx="27">
                  <c:v>0.39361239131129783</c:v>
                </c:pt>
                <c:pt idx="28">
                  <c:v>0.42527469770655568</c:v>
                </c:pt>
                <c:pt idx="29">
                  <c:v>0.45541973996764779</c:v>
                </c:pt>
                <c:pt idx="30">
                  <c:v>0.47178716081144495</c:v>
                </c:pt>
                <c:pt idx="31">
                  <c:v>0.49181389255832547</c:v>
                </c:pt>
                <c:pt idx="32">
                  <c:v>0.5044425779515388</c:v>
                </c:pt>
                <c:pt idx="33">
                  <c:v>0.53115436612859546</c:v>
                </c:pt>
                <c:pt idx="34">
                  <c:v>0.55047597898998091</c:v>
                </c:pt>
                <c:pt idx="35">
                  <c:v>0.57001447085777035</c:v>
                </c:pt>
                <c:pt idx="36">
                  <c:v>0.59243949876500657</c:v>
                </c:pt>
                <c:pt idx="37">
                  <c:v>0.59931060343692655</c:v>
                </c:pt>
                <c:pt idx="38">
                  <c:v>0.61315910218382086</c:v>
                </c:pt>
                <c:pt idx="39">
                  <c:v>0.65464834633442404</c:v>
                </c:pt>
                <c:pt idx="40">
                  <c:v>0.68035440427425919</c:v>
                </c:pt>
                <c:pt idx="41">
                  <c:v>0.71409323636538669</c:v>
                </c:pt>
                <c:pt idx="42">
                  <c:v>0.74631902094984626</c:v>
                </c:pt>
                <c:pt idx="43">
                  <c:v>0.76545627981801412</c:v>
                </c:pt>
                <c:pt idx="44">
                  <c:v>0.78762492917585292</c:v>
                </c:pt>
                <c:pt idx="45">
                  <c:v>0.82553974959280274</c:v>
                </c:pt>
                <c:pt idx="46">
                  <c:v>0.83860850654378016</c:v>
                </c:pt>
                <c:pt idx="47">
                  <c:v>0.86495895633561404</c:v>
                </c:pt>
                <c:pt idx="48">
                  <c:v>0.8764665734338668</c:v>
                </c:pt>
                <c:pt idx="49">
                  <c:v>0.89108850043172161</c:v>
                </c:pt>
                <c:pt idx="50">
                  <c:v>0.91871354934460059</c:v>
                </c:pt>
                <c:pt idx="51">
                  <c:v>0.95228501551293432</c:v>
                </c:pt>
                <c:pt idx="52">
                  <c:v>0.96839605780733395</c:v>
                </c:pt>
                <c:pt idx="53">
                  <c:v>0.98580089817356631</c:v>
                </c:pt>
                <c:pt idx="54">
                  <c:v>0.99999999999999967</c:v>
                </c:pt>
              </c:numCache>
            </c:numRef>
          </c:yVal>
          <c:smooth val="0"/>
        </c:ser>
        <c:ser>
          <c:idx val="0"/>
          <c:order val="1"/>
          <c:tx>
            <c:v>Diagonal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'Υπολογισμοί - Calculations '!$H$4:$H$58</c:f>
              <c:numCache>
                <c:formatCode>#,##0.00</c:formatCode>
                <c:ptCount val="55"/>
                <c:pt idx="0" formatCode="#,##0">
                  <c:v>0</c:v>
                </c:pt>
                <c:pt idx="1">
                  <c:v>2.7481698773005451E-3</c:v>
                </c:pt>
                <c:pt idx="2">
                  <c:v>9.8091747371650672E-3</c:v>
                </c:pt>
                <c:pt idx="3">
                  <c:v>3.778886101643239E-2</c:v>
                </c:pt>
                <c:pt idx="4">
                  <c:v>4.9283866219826694E-2</c:v>
                </c:pt>
                <c:pt idx="5">
                  <c:v>5.415431410073053E-2</c:v>
                </c:pt>
                <c:pt idx="6">
                  <c:v>6.1782284414700461E-2</c:v>
                </c:pt>
                <c:pt idx="7">
                  <c:v>8.1849024738885084E-2</c:v>
                </c:pt>
                <c:pt idx="8">
                  <c:v>0.10670438757793385</c:v>
                </c:pt>
                <c:pt idx="9">
                  <c:v>0.10978556466218775</c:v>
                </c:pt>
                <c:pt idx="10">
                  <c:v>0.12270751459849616</c:v>
                </c:pt>
                <c:pt idx="11">
                  <c:v>0.13423069902961948</c:v>
                </c:pt>
                <c:pt idx="12">
                  <c:v>0.15425984679009339</c:v>
                </c:pt>
                <c:pt idx="13">
                  <c:v>0.17414847069074643</c:v>
                </c:pt>
                <c:pt idx="14">
                  <c:v>0.19477040030215054</c:v>
                </c:pt>
                <c:pt idx="15">
                  <c:v>0.21081413610465177</c:v>
                </c:pt>
                <c:pt idx="16">
                  <c:v>0.22821210830645522</c:v>
                </c:pt>
                <c:pt idx="17">
                  <c:v>0.24626268528696943</c:v>
                </c:pt>
                <c:pt idx="18">
                  <c:v>0.24896691866549489</c:v>
                </c:pt>
                <c:pt idx="19">
                  <c:v>0.25583680773309114</c:v>
                </c:pt>
                <c:pt idx="20">
                  <c:v>0.27487449341209308</c:v>
                </c:pt>
                <c:pt idx="21">
                  <c:v>0.28849679858445298</c:v>
                </c:pt>
                <c:pt idx="22">
                  <c:v>0.29440725674450696</c:v>
                </c:pt>
                <c:pt idx="23">
                  <c:v>0.30227782369385431</c:v>
                </c:pt>
                <c:pt idx="24">
                  <c:v>0.32500127486503438</c:v>
                </c:pt>
                <c:pt idx="25">
                  <c:v>0.33636753237549377</c:v>
                </c:pt>
                <c:pt idx="26">
                  <c:v>0.37724939222822818</c:v>
                </c:pt>
                <c:pt idx="27">
                  <c:v>0.39361239131129783</c:v>
                </c:pt>
                <c:pt idx="28">
                  <c:v>0.42527469770655568</c:v>
                </c:pt>
                <c:pt idx="29">
                  <c:v>0.45541973996764779</c:v>
                </c:pt>
                <c:pt idx="30">
                  <c:v>0.47178716081144495</c:v>
                </c:pt>
                <c:pt idx="31">
                  <c:v>0.49181389255832547</c:v>
                </c:pt>
                <c:pt idx="32">
                  <c:v>0.5044425779515388</c:v>
                </c:pt>
                <c:pt idx="33">
                  <c:v>0.53115436612859546</c:v>
                </c:pt>
                <c:pt idx="34">
                  <c:v>0.55047597898998091</c:v>
                </c:pt>
                <c:pt idx="35">
                  <c:v>0.57001447085777035</c:v>
                </c:pt>
                <c:pt idx="36">
                  <c:v>0.59243949876500657</c:v>
                </c:pt>
                <c:pt idx="37">
                  <c:v>0.59931060343692655</c:v>
                </c:pt>
                <c:pt idx="38">
                  <c:v>0.61315910218382086</c:v>
                </c:pt>
                <c:pt idx="39">
                  <c:v>0.65464834633442404</c:v>
                </c:pt>
                <c:pt idx="40">
                  <c:v>0.68035440427425919</c:v>
                </c:pt>
                <c:pt idx="41">
                  <c:v>0.71409323636538669</c:v>
                </c:pt>
                <c:pt idx="42">
                  <c:v>0.74631902094984626</c:v>
                </c:pt>
                <c:pt idx="43">
                  <c:v>0.76545627981801412</c:v>
                </c:pt>
                <c:pt idx="44">
                  <c:v>0.78762492917585292</c:v>
                </c:pt>
                <c:pt idx="45">
                  <c:v>0.82553974959280274</c:v>
                </c:pt>
                <c:pt idx="46">
                  <c:v>0.83860850654378016</c:v>
                </c:pt>
                <c:pt idx="47">
                  <c:v>0.86495895633561404</c:v>
                </c:pt>
                <c:pt idx="48">
                  <c:v>0.8764665734338668</c:v>
                </c:pt>
                <c:pt idx="49">
                  <c:v>0.89108850043172161</c:v>
                </c:pt>
                <c:pt idx="50">
                  <c:v>0.91871354934460059</c:v>
                </c:pt>
                <c:pt idx="51">
                  <c:v>0.95228501551293432</c:v>
                </c:pt>
                <c:pt idx="52">
                  <c:v>0.96839605780733395</c:v>
                </c:pt>
                <c:pt idx="53">
                  <c:v>0.98580089817356631</c:v>
                </c:pt>
                <c:pt idx="54">
                  <c:v>0.99999999999999967</c:v>
                </c:pt>
              </c:numCache>
            </c:numRef>
          </c:xVal>
          <c:yVal>
            <c:numRef>
              <c:f>'Υπολογισμοί - Calculations '!$H$4:$H$58</c:f>
              <c:numCache>
                <c:formatCode>#,##0.00</c:formatCode>
                <c:ptCount val="55"/>
                <c:pt idx="0" formatCode="#,##0">
                  <c:v>0</c:v>
                </c:pt>
                <c:pt idx="1">
                  <c:v>2.7481698773005451E-3</c:v>
                </c:pt>
                <c:pt idx="2">
                  <c:v>9.8091747371650672E-3</c:v>
                </c:pt>
                <c:pt idx="3">
                  <c:v>3.778886101643239E-2</c:v>
                </c:pt>
                <c:pt idx="4">
                  <c:v>4.9283866219826694E-2</c:v>
                </c:pt>
                <c:pt idx="5">
                  <c:v>5.415431410073053E-2</c:v>
                </c:pt>
                <c:pt idx="6">
                  <c:v>6.1782284414700461E-2</c:v>
                </c:pt>
                <c:pt idx="7">
                  <c:v>8.1849024738885084E-2</c:v>
                </c:pt>
                <c:pt idx="8">
                  <c:v>0.10670438757793385</c:v>
                </c:pt>
                <c:pt idx="9">
                  <c:v>0.10978556466218775</c:v>
                </c:pt>
                <c:pt idx="10">
                  <c:v>0.12270751459849616</c:v>
                </c:pt>
                <c:pt idx="11">
                  <c:v>0.13423069902961948</c:v>
                </c:pt>
                <c:pt idx="12">
                  <c:v>0.15425984679009339</c:v>
                </c:pt>
                <c:pt idx="13">
                  <c:v>0.17414847069074643</c:v>
                </c:pt>
                <c:pt idx="14">
                  <c:v>0.19477040030215054</c:v>
                </c:pt>
                <c:pt idx="15">
                  <c:v>0.21081413610465177</c:v>
                </c:pt>
                <c:pt idx="16">
                  <c:v>0.22821210830645522</c:v>
                </c:pt>
                <c:pt idx="17">
                  <c:v>0.24626268528696943</c:v>
                </c:pt>
                <c:pt idx="18">
                  <c:v>0.24896691866549489</c:v>
                </c:pt>
                <c:pt idx="19">
                  <c:v>0.25583680773309114</c:v>
                </c:pt>
                <c:pt idx="20">
                  <c:v>0.27487449341209308</c:v>
                </c:pt>
                <c:pt idx="21">
                  <c:v>0.28849679858445298</c:v>
                </c:pt>
                <c:pt idx="22">
                  <c:v>0.29440725674450696</c:v>
                </c:pt>
                <c:pt idx="23">
                  <c:v>0.30227782369385431</c:v>
                </c:pt>
                <c:pt idx="24">
                  <c:v>0.32500127486503438</c:v>
                </c:pt>
                <c:pt idx="25">
                  <c:v>0.33636753237549377</c:v>
                </c:pt>
                <c:pt idx="26">
                  <c:v>0.37724939222822818</c:v>
                </c:pt>
                <c:pt idx="27">
                  <c:v>0.39361239131129783</c:v>
                </c:pt>
                <c:pt idx="28">
                  <c:v>0.42527469770655568</c:v>
                </c:pt>
                <c:pt idx="29">
                  <c:v>0.45541973996764779</c:v>
                </c:pt>
                <c:pt idx="30">
                  <c:v>0.47178716081144495</c:v>
                </c:pt>
                <c:pt idx="31">
                  <c:v>0.49181389255832547</c:v>
                </c:pt>
                <c:pt idx="32">
                  <c:v>0.5044425779515388</c:v>
                </c:pt>
                <c:pt idx="33">
                  <c:v>0.53115436612859546</c:v>
                </c:pt>
                <c:pt idx="34">
                  <c:v>0.55047597898998091</c:v>
                </c:pt>
                <c:pt idx="35">
                  <c:v>0.57001447085777035</c:v>
                </c:pt>
                <c:pt idx="36">
                  <c:v>0.59243949876500657</c:v>
                </c:pt>
                <c:pt idx="37">
                  <c:v>0.59931060343692655</c:v>
                </c:pt>
                <c:pt idx="38">
                  <c:v>0.61315910218382086</c:v>
                </c:pt>
                <c:pt idx="39">
                  <c:v>0.65464834633442404</c:v>
                </c:pt>
                <c:pt idx="40">
                  <c:v>0.68035440427425919</c:v>
                </c:pt>
                <c:pt idx="41">
                  <c:v>0.71409323636538669</c:v>
                </c:pt>
                <c:pt idx="42">
                  <c:v>0.74631902094984626</c:v>
                </c:pt>
                <c:pt idx="43">
                  <c:v>0.76545627981801412</c:v>
                </c:pt>
                <c:pt idx="44">
                  <c:v>0.78762492917585292</c:v>
                </c:pt>
                <c:pt idx="45">
                  <c:v>0.82553974959280274</c:v>
                </c:pt>
                <c:pt idx="46">
                  <c:v>0.83860850654378016</c:v>
                </c:pt>
                <c:pt idx="47">
                  <c:v>0.86495895633561404</c:v>
                </c:pt>
                <c:pt idx="48">
                  <c:v>0.8764665734338668</c:v>
                </c:pt>
                <c:pt idx="49">
                  <c:v>0.89108850043172161</c:v>
                </c:pt>
                <c:pt idx="50">
                  <c:v>0.91871354934460059</c:v>
                </c:pt>
                <c:pt idx="51">
                  <c:v>0.95228501551293432</c:v>
                </c:pt>
                <c:pt idx="52">
                  <c:v>0.96839605780733395</c:v>
                </c:pt>
                <c:pt idx="53">
                  <c:v>0.98580089817356631</c:v>
                </c:pt>
                <c:pt idx="54">
                  <c:v>0.99999999999999967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731968"/>
        <c:axId val="167733888"/>
      </c:scatterChart>
      <c:valAx>
        <c:axId val="167731968"/>
        <c:scaling>
          <c:orientation val="minMax"/>
          <c:max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800" b="1" i="0" u="none" strike="noStrike" baseline="0"/>
                  <a:t>% </a:t>
                </a:r>
                <a:r>
                  <a:rPr lang="el-GR" sz="800" b="1" i="0" u="none" strike="noStrike" baseline="0"/>
                  <a:t>Αθροιστική κατανομή πληθυσμός - %</a:t>
                </a:r>
                <a:r>
                  <a:rPr lang="en-US" sz="800" b="1" i="0" u="none" strike="noStrike" baseline="0"/>
                  <a:t> Cumulative distribution population</a:t>
                </a:r>
                <a:endParaRPr lang="el-GR" b="1"/>
              </a:p>
            </c:rich>
          </c:tx>
          <c:layout>
            <c:manualLayout>
              <c:xMode val="edge"/>
              <c:yMode val="edge"/>
              <c:x val="0.28848227121993952"/>
              <c:y val="0.94406786072877191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noFill/>
            <a:prstDash val="sysDash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7733888"/>
        <c:crosses val="autoZero"/>
        <c:crossBetween val="midCat"/>
        <c:majorUnit val="0.1"/>
        <c:minorUnit val="1.0000000000000005E-2"/>
      </c:valAx>
      <c:valAx>
        <c:axId val="16773388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-5400000" vert="horz" anchor="t" anchorCtr="0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 pitchFamily="34" charset="0"/>
                    <a:ea typeface="Arial"/>
                    <a:cs typeface="Arial" pitchFamily="34" charset="0"/>
                  </a:defRPr>
                </a:pPr>
                <a:r>
                  <a:rPr lang="en-US" b="1">
                    <a:latin typeface="Arial" pitchFamily="34" charset="0"/>
                    <a:cs typeface="Arial" pitchFamily="34" charset="0"/>
                  </a:rPr>
                  <a:t> </a:t>
                </a:r>
                <a:r>
                  <a:rPr lang="en-US" sz="800" b="1" i="0" u="none" strike="noStrike" baseline="0"/>
                  <a:t>% </a:t>
                </a:r>
                <a:r>
                  <a:rPr lang="el-GR" sz="800" b="1" i="0" u="none" strike="noStrike" baseline="0"/>
                  <a:t>Αθροιστική κατανομή </a:t>
                </a:r>
                <a:r>
                  <a:rPr lang="en-US" sz="800" b="1" i="0" u="none" strike="noStrike" baseline="0"/>
                  <a:t> </a:t>
                </a:r>
                <a:r>
                  <a:rPr lang="el-GR" sz="800" b="1" i="0" u="none" strike="noStrike" baseline="0"/>
                  <a:t>επιφάνεια - </a:t>
                </a:r>
                <a:r>
                  <a:rPr lang="en-US" b="1">
                    <a:latin typeface="Arial" pitchFamily="34" charset="0"/>
                    <a:cs typeface="Arial" pitchFamily="34" charset="0"/>
                  </a:rPr>
                  <a:t>% Cumulative distribution a</a:t>
                </a:r>
                <a:r>
                  <a:rPr lang="en-US" b="1" baseline="0">
                    <a:latin typeface="Arial" pitchFamily="34" charset="0"/>
                    <a:cs typeface="Arial" pitchFamily="34" charset="0"/>
                  </a:rPr>
                  <a:t>rea</a:t>
                </a:r>
                <a:endParaRPr lang="el-GR" b="1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20570639976259833"/>
              <c:y val="0.2228789444256836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7731968"/>
        <c:crosses val="autoZero"/>
        <c:crossBetween val="midCat"/>
        <c:majorUnit val="0.1"/>
        <c:min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48</xdr:row>
      <xdr:rowOff>28575</xdr:rowOff>
    </xdr:from>
    <xdr:to>
      <xdr:col>2</xdr:col>
      <xdr:colOff>142875</xdr:colOff>
      <xdr:row>50</xdr:row>
      <xdr:rowOff>28575</xdr:rowOff>
    </xdr:to>
    <xdr:pic>
      <xdr:nvPicPr>
        <xdr:cNvPr id="3" name="Picture 4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8675" y="2809875"/>
          <a:ext cx="6953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409575</xdr:colOff>
      <xdr:row>6</xdr:row>
      <xdr:rowOff>161925</xdr:rowOff>
    </xdr:from>
    <xdr:to>
      <xdr:col>2</xdr:col>
      <xdr:colOff>2524125</xdr:colOff>
      <xdr:row>10</xdr:row>
      <xdr:rowOff>47625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" y="1323975"/>
          <a:ext cx="3495675" cy="6096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409575</xdr:colOff>
      <xdr:row>31</xdr:row>
      <xdr:rowOff>161925</xdr:rowOff>
    </xdr:from>
    <xdr:to>
      <xdr:col>2</xdr:col>
      <xdr:colOff>2524125</xdr:colOff>
      <xdr:row>35</xdr:row>
      <xdr:rowOff>47625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" y="1323975"/>
          <a:ext cx="3495675" cy="609600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914400</xdr:colOff>
          <xdr:row>10</xdr:row>
          <xdr:rowOff>9525</xdr:rowOff>
        </xdr:from>
        <xdr:to>
          <xdr:col>8</xdr:col>
          <xdr:colOff>409575</xdr:colOff>
          <xdr:row>15</xdr:row>
          <xdr:rowOff>76200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914400</xdr:colOff>
          <xdr:row>35</xdr:row>
          <xdr:rowOff>9525</xdr:rowOff>
        </xdr:from>
        <xdr:to>
          <xdr:col>8</xdr:col>
          <xdr:colOff>409575</xdr:colOff>
          <xdr:row>40</xdr:row>
          <xdr:rowOff>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123825</xdr:colOff>
      <xdr:row>5</xdr:row>
      <xdr:rowOff>66674</xdr:rowOff>
    </xdr:from>
    <xdr:to>
      <xdr:col>27</xdr:col>
      <xdr:colOff>171450</xdr:colOff>
      <xdr:row>35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.bin"/><Relationship Id="rId3" Type="http://schemas.openxmlformats.org/officeDocument/2006/relationships/hyperlink" Target="http://www.ldsa.gr/" TargetMode="External"/><Relationship Id="rId7" Type="http://schemas.openxmlformats.org/officeDocument/2006/relationships/image" Target="../media/image1.wmf"/><Relationship Id="rId2" Type="http://schemas.openxmlformats.org/officeDocument/2006/relationships/hyperlink" Target="mailto:magorast@prd.uth.gr" TargetMode="External"/><Relationship Id="rId1" Type="http://schemas.openxmlformats.org/officeDocument/2006/relationships/hyperlink" Target="mailto:magorast@prd.uth.gr" TargetMode="External"/><Relationship Id="rId6" Type="http://schemas.openxmlformats.org/officeDocument/2006/relationships/oleObject" Target="../embeddings/oleObject1.bin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4"/>
  <sheetViews>
    <sheetView tabSelected="1" workbookViewId="0"/>
  </sheetViews>
  <sheetFormatPr defaultRowHeight="14.25" x14ac:dyDescent="0.2"/>
  <cols>
    <col min="1" max="1" width="11.5703125" style="32" customWidth="1"/>
    <col min="2" max="2" width="9.140625" style="32"/>
    <col min="3" max="3" width="40.28515625" style="32" customWidth="1"/>
    <col min="4" max="4" width="13.7109375" style="32" customWidth="1"/>
    <col min="5" max="16384" width="9.140625" style="32"/>
  </cols>
  <sheetData>
    <row r="1" spans="1:12" ht="15" x14ac:dyDescent="0.25">
      <c r="A1" s="24" t="s">
        <v>131</v>
      </c>
    </row>
    <row r="2" spans="1:12" x14ac:dyDescent="0.2">
      <c r="A2" s="32" t="s">
        <v>132</v>
      </c>
    </row>
    <row r="3" spans="1:12" x14ac:dyDescent="0.2">
      <c r="A3" s="32" t="s">
        <v>133</v>
      </c>
    </row>
    <row r="4" spans="1:12" x14ac:dyDescent="0.2">
      <c r="A4" s="32" t="s">
        <v>134</v>
      </c>
    </row>
    <row r="5" spans="1:12" x14ac:dyDescent="0.2">
      <c r="A5" s="32" t="s">
        <v>135</v>
      </c>
    </row>
    <row r="6" spans="1:12" x14ac:dyDescent="0.2">
      <c r="A6" s="32" t="s">
        <v>136</v>
      </c>
    </row>
    <row r="7" spans="1:12" x14ac:dyDescent="0.2">
      <c r="D7" s="40" t="s">
        <v>137</v>
      </c>
      <c r="E7" s="40"/>
      <c r="F7" s="40"/>
      <c r="G7" s="40"/>
      <c r="H7" s="40"/>
      <c r="I7" s="40"/>
      <c r="J7" s="40"/>
      <c r="K7" s="40"/>
      <c r="L7" s="40"/>
    </row>
    <row r="8" spans="1:12" x14ac:dyDescent="0.2">
      <c r="D8" s="40"/>
      <c r="E8" s="40"/>
      <c r="F8" s="40"/>
      <c r="G8" s="40"/>
      <c r="H8" s="40"/>
      <c r="I8" s="40"/>
      <c r="J8" s="40"/>
      <c r="K8" s="40"/>
      <c r="L8" s="40"/>
    </row>
    <row r="9" spans="1:12" x14ac:dyDescent="0.2">
      <c r="D9" s="40"/>
      <c r="E9" s="40"/>
      <c r="F9" s="40"/>
      <c r="G9" s="40"/>
      <c r="H9" s="40"/>
      <c r="I9" s="40"/>
      <c r="J9" s="40"/>
      <c r="K9" s="40"/>
      <c r="L9" s="40"/>
    </row>
    <row r="10" spans="1:12" x14ac:dyDescent="0.2">
      <c r="D10" s="40"/>
      <c r="E10" s="40"/>
      <c r="F10" s="40"/>
      <c r="G10" s="40"/>
      <c r="H10" s="40"/>
      <c r="I10" s="40"/>
      <c r="J10" s="40"/>
      <c r="K10" s="40"/>
      <c r="L10" s="40"/>
    </row>
    <row r="13" spans="1:12" x14ac:dyDescent="0.2">
      <c r="A13" s="32" t="s">
        <v>138</v>
      </c>
    </row>
    <row r="16" spans="1:12" ht="15" x14ac:dyDescent="0.25">
      <c r="A16" s="4" t="s">
        <v>148</v>
      </c>
      <c r="B16" s="33"/>
    </row>
    <row r="17" spans="1:16" ht="15" x14ac:dyDescent="0.25">
      <c r="A17" s="33"/>
      <c r="B17" s="33"/>
    </row>
    <row r="18" spans="1:16" ht="15" x14ac:dyDescent="0.25">
      <c r="A18" s="25" t="s">
        <v>147</v>
      </c>
      <c r="B18" s="36" t="s">
        <v>157</v>
      </c>
    </row>
    <row r="19" spans="1:16" ht="15" x14ac:dyDescent="0.25">
      <c r="A19" s="25"/>
      <c r="B19" s="36"/>
    </row>
    <row r="20" spans="1:16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</row>
    <row r="21" spans="1:16" ht="15" x14ac:dyDescent="0.25">
      <c r="A21" s="24" t="s">
        <v>115</v>
      </c>
    </row>
    <row r="23" spans="1:16" x14ac:dyDescent="0.2">
      <c r="A23" s="32" t="s">
        <v>114</v>
      </c>
    </row>
    <row r="24" spans="1:16" x14ac:dyDescent="0.2">
      <c r="A24" s="32" t="s">
        <v>116</v>
      </c>
    </row>
    <row r="25" spans="1:16" x14ac:dyDescent="0.2">
      <c r="A25" s="32" t="s">
        <v>117</v>
      </c>
    </row>
    <row r="26" spans="1:16" x14ac:dyDescent="0.2">
      <c r="A26" s="32" t="s">
        <v>139</v>
      </c>
    </row>
    <row r="27" spans="1:16" ht="15" x14ac:dyDescent="0.25">
      <c r="A27" s="32" t="s">
        <v>146</v>
      </c>
    </row>
    <row r="28" spans="1:16" x14ac:dyDescent="0.2">
      <c r="A28" s="32" t="s">
        <v>140</v>
      </c>
    </row>
    <row r="29" spans="1:16" x14ac:dyDescent="0.2">
      <c r="A29" s="32" t="s">
        <v>141</v>
      </c>
    </row>
    <row r="31" spans="1:16" x14ac:dyDescent="0.2">
      <c r="A31" s="32" t="s">
        <v>142</v>
      </c>
    </row>
    <row r="32" spans="1:16" x14ac:dyDescent="0.2">
      <c r="D32" s="40" t="s">
        <v>143</v>
      </c>
      <c r="E32" s="40"/>
      <c r="F32" s="40"/>
      <c r="G32" s="40"/>
      <c r="H32" s="40"/>
      <c r="I32" s="40"/>
      <c r="J32" s="40"/>
      <c r="K32" s="40"/>
      <c r="L32" s="40"/>
    </row>
    <row r="33" spans="1:12" x14ac:dyDescent="0.2">
      <c r="D33" s="40"/>
      <c r="E33" s="40"/>
      <c r="F33" s="40"/>
      <c r="G33" s="40"/>
      <c r="H33" s="40"/>
      <c r="I33" s="40"/>
      <c r="J33" s="40"/>
      <c r="K33" s="40"/>
      <c r="L33" s="40"/>
    </row>
    <row r="34" spans="1:12" x14ac:dyDescent="0.2">
      <c r="D34" s="40"/>
      <c r="E34" s="40"/>
      <c r="F34" s="40"/>
      <c r="G34" s="40"/>
      <c r="H34" s="40"/>
      <c r="I34" s="40"/>
      <c r="J34" s="40"/>
      <c r="K34" s="40"/>
      <c r="L34" s="40"/>
    </row>
    <row r="35" spans="1:12" x14ac:dyDescent="0.2">
      <c r="D35" s="40"/>
      <c r="E35" s="40"/>
      <c r="F35" s="40"/>
      <c r="G35" s="40"/>
      <c r="H35" s="40"/>
      <c r="I35" s="40"/>
      <c r="J35" s="40"/>
      <c r="K35" s="40"/>
      <c r="L35" s="40"/>
    </row>
    <row r="38" spans="1:12" x14ac:dyDescent="0.2">
      <c r="A38" s="32" t="s">
        <v>144</v>
      </c>
    </row>
    <row r="43" spans="1:12" ht="19.5" customHeight="1" x14ac:dyDescent="0.25">
      <c r="A43" s="24" t="s">
        <v>149</v>
      </c>
    </row>
    <row r="44" spans="1:12" ht="29.25" customHeight="1" x14ac:dyDescent="0.2">
      <c r="A44" s="40" t="s">
        <v>118</v>
      </c>
      <c r="B44" s="40"/>
      <c r="C44" s="40"/>
      <c r="D44" s="40"/>
      <c r="E44" s="40"/>
      <c r="F44" s="40"/>
      <c r="G44" s="40"/>
      <c r="H44" s="40"/>
      <c r="I44" s="34"/>
    </row>
    <row r="45" spans="1:12" x14ac:dyDescent="0.2">
      <c r="A45" s="34"/>
      <c r="B45" s="34"/>
      <c r="C45" s="34"/>
      <c r="D45" s="34"/>
      <c r="E45" s="34"/>
      <c r="F45" s="34"/>
      <c r="G45" s="34"/>
      <c r="H45" s="34"/>
      <c r="I45" s="34"/>
    </row>
    <row r="47" spans="1:12" ht="15" x14ac:dyDescent="0.25">
      <c r="A47" s="25" t="s">
        <v>119</v>
      </c>
      <c r="B47" s="25"/>
      <c r="C47" s="25"/>
      <c r="D47" s="35" t="s">
        <v>120</v>
      </c>
      <c r="E47" s="33"/>
    </row>
    <row r="48" spans="1:12" ht="15" x14ac:dyDescent="0.25">
      <c r="A48" s="25" t="s">
        <v>121</v>
      </c>
      <c r="B48" s="25"/>
      <c r="C48" s="35"/>
      <c r="D48" s="35" t="s">
        <v>120</v>
      </c>
      <c r="E48" s="33"/>
    </row>
    <row r="51" spans="1:2" ht="15" x14ac:dyDescent="0.25">
      <c r="B51" s="35" t="s">
        <v>122</v>
      </c>
    </row>
    <row r="52" spans="1:2" ht="15" x14ac:dyDescent="0.25">
      <c r="A52" s="25"/>
      <c r="B52" s="33"/>
    </row>
    <row r="53" spans="1:2" ht="15" x14ac:dyDescent="0.25">
      <c r="A53" s="25" t="s">
        <v>145</v>
      </c>
      <c r="B53" s="36" t="s">
        <v>157</v>
      </c>
    </row>
    <row r="54" spans="1:2" ht="15" x14ac:dyDescent="0.25">
      <c r="A54" s="25"/>
      <c r="B54" s="33"/>
    </row>
  </sheetData>
  <mergeCells count="3">
    <mergeCell ref="A44:H44"/>
    <mergeCell ref="D7:L10"/>
    <mergeCell ref="D32:L35"/>
  </mergeCells>
  <hyperlinks>
    <hyperlink ref="D47" r:id="rId1"/>
    <hyperlink ref="D48" r:id="rId2"/>
    <hyperlink ref="B51" r:id="rId3"/>
  </hyperlinks>
  <pageMargins left="0.7" right="0.7" top="0.75" bottom="0.75" header="0.3" footer="0.3"/>
  <drawing r:id="rId4"/>
  <legacyDrawing r:id="rId5"/>
  <oleObjects>
    <mc:AlternateContent xmlns:mc="http://schemas.openxmlformats.org/markup-compatibility/2006">
      <mc:Choice Requires="x14">
        <oleObject progId="Equation.3" shapeId="3073" r:id="rId6">
          <objectPr defaultSize="0" autoPict="0" r:id="rId7">
            <anchor moveWithCells="1" sizeWithCells="1">
              <from>
                <xdr:col>2</xdr:col>
                <xdr:colOff>914400</xdr:colOff>
                <xdr:row>10</xdr:row>
                <xdr:rowOff>9525</xdr:rowOff>
              </from>
              <to>
                <xdr:col>8</xdr:col>
                <xdr:colOff>409575</xdr:colOff>
                <xdr:row>15</xdr:row>
                <xdr:rowOff>76200</xdr:rowOff>
              </to>
            </anchor>
          </objectPr>
        </oleObject>
      </mc:Choice>
      <mc:Fallback>
        <oleObject progId="Equation.3" shapeId="3073" r:id="rId6"/>
      </mc:Fallback>
    </mc:AlternateContent>
    <mc:AlternateContent xmlns:mc="http://schemas.openxmlformats.org/markup-compatibility/2006">
      <mc:Choice Requires="x14">
        <oleObject progId="Equation.3" shapeId="3075" r:id="rId8">
          <objectPr defaultSize="0" autoPict="0" r:id="rId7">
            <anchor moveWithCells="1" sizeWithCells="1">
              <from>
                <xdr:col>2</xdr:col>
                <xdr:colOff>914400</xdr:colOff>
                <xdr:row>35</xdr:row>
                <xdr:rowOff>9525</xdr:rowOff>
              </from>
              <to>
                <xdr:col>8</xdr:col>
                <xdr:colOff>409575</xdr:colOff>
                <xdr:row>40</xdr:row>
                <xdr:rowOff>0</xdr:rowOff>
              </to>
            </anchor>
          </objectPr>
        </oleObject>
      </mc:Choice>
      <mc:Fallback>
        <oleObject progId="Equation.3" shapeId="3075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2"/>
  <sheetViews>
    <sheetView workbookViewId="0">
      <selection activeCell="P3" sqref="P3"/>
    </sheetView>
  </sheetViews>
  <sheetFormatPr defaultRowHeight="15" x14ac:dyDescent="0.25"/>
  <cols>
    <col min="1" max="1" width="14.140625" style="3" customWidth="1"/>
    <col min="2" max="2" width="27.42578125" style="3" bestFit="1" customWidth="1"/>
    <col min="3" max="3" width="9.7109375" style="4" bestFit="1" customWidth="1"/>
    <col min="4" max="4" width="27.42578125" style="1" bestFit="1" customWidth="1"/>
    <col min="5" max="5" width="27.42578125" style="1" customWidth="1"/>
    <col min="6" max="6" width="30.28515625" style="1" customWidth="1"/>
    <col min="7" max="15" width="27.42578125" style="1" customWidth="1"/>
    <col min="16" max="16" width="28.85546875" style="4" customWidth="1"/>
    <col min="17" max="16384" width="9.140625" style="4"/>
  </cols>
  <sheetData>
    <row r="1" spans="1:16" ht="15.75" thickBot="1" x14ac:dyDescent="0.3">
      <c r="A1" s="44" t="s">
        <v>130</v>
      </c>
      <c r="B1" s="44"/>
      <c r="C1" s="44"/>
      <c r="D1" s="44"/>
      <c r="E1" s="44"/>
      <c r="F1" s="26"/>
      <c r="G1" s="26"/>
      <c r="H1" s="26"/>
      <c r="I1" s="26"/>
      <c r="J1" s="42" t="s">
        <v>128</v>
      </c>
      <c r="K1" s="42"/>
      <c r="L1" s="42"/>
      <c r="M1" s="43" t="s">
        <v>129</v>
      </c>
      <c r="N1" s="43"/>
      <c r="O1" s="43"/>
      <c r="P1" s="43"/>
    </row>
    <row r="2" spans="1:16" ht="35.25" thickTop="1" thickBot="1" x14ac:dyDescent="0.3">
      <c r="A2" s="23" t="s">
        <v>109</v>
      </c>
      <c r="B2" s="23" t="s">
        <v>108</v>
      </c>
      <c r="C2" s="23" t="s">
        <v>113</v>
      </c>
      <c r="D2" s="23" t="s">
        <v>112</v>
      </c>
      <c r="E2" s="23" t="s">
        <v>124</v>
      </c>
      <c r="F2" s="23" t="s">
        <v>125</v>
      </c>
      <c r="G2" s="23" t="s">
        <v>156</v>
      </c>
      <c r="H2" s="23" t="s">
        <v>126</v>
      </c>
      <c r="I2" s="23" t="s">
        <v>127</v>
      </c>
      <c r="J2" s="16" t="s">
        <v>152</v>
      </c>
      <c r="K2" s="16" t="s">
        <v>151</v>
      </c>
      <c r="L2" s="16" t="s">
        <v>150</v>
      </c>
      <c r="M2" s="16" t="s">
        <v>153</v>
      </c>
      <c r="N2" s="16" t="s">
        <v>154</v>
      </c>
      <c r="O2" s="16" t="s">
        <v>155</v>
      </c>
      <c r="P2" s="16" t="s">
        <v>150</v>
      </c>
    </row>
    <row r="3" spans="1:16" ht="15.75" thickTop="1" x14ac:dyDescent="0.25">
      <c r="A3" s="41" t="s">
        <v>111</v>
      </c>
      <c r="B3" s="41"/>
      <c r="C3" s="16">
        <f>SUM(C5:C58)</f>
        <v>131621.77600000004</v>
      </c>
      <c r="D3" s="15">
        <f>SUM(D5:D58)</f>
        <v>10932136</v>
      </c>
      <c r="E3" s="16">
        <f>D3/C3</f>
        <v>83.057198681166525</v>
      </c>
      <c r="F3" s="16">
        <f>SUM(F5:F58)</f>
        <v>0.99999999999999967</v>
      </c>
      <c r="G3" s="16">
        <f>SUM(G5:G58)</f>
        <v>1</v>
      </c>
      <c r="H3" s="16"/>
      <c r="I3" s="16"/>
      <c r="J3" s="16">
        <f>SUM(J4:J58)</f>
        <v>20.67229696928014</v>
      </c>
      <c r="K3" s="16">
        <f>SUM(K4:K58)</f>
        <v>20.135787919700075</v>
      </c>
      <c r="L3" s="38">
        <f>(J3-K3)*100</f>
        <v>53.650904958006507</v>
      </c>
      <c r="M3" s="30"/>
      <c r="N3" s="30"/>
      <c r="O3" s="16">
        <f>SUM(O4:O57)</f>
        <v>0.46349095041993632</v>
      </c>
      <c r="P3" s="38">
        <f>(1-O3)*100</f>
        <v>53.650904958006372</v>
      </c>
    </row>
    <row r="4" spans="1:16" x14ac:dyDescent="0.25">
      <c r="A4" s="12"/>
      <c r="B4" s="12"/>
      <c r="C4" s="13"/>
      <c r="D4" s="14"/>
      <c r="E4" s="14"/>
      <c r="F4" s="14"/>
      <c r="G4" s="14"/>
      <c r="H4" s="14">
        <v>0</v>
      </c>
      <c r="I4" s="14">
        <v>0</v>
      </c>
      <c r="J4" s="39">
        <f>I4*H5</f>
        <v>0</v>
      </c>
      <c r="K4" s="39">
        <f>H4*I5</f>
        <v>0</v>
      </c>
      <c r="L4" s="14"/>
      <c r="M4" s="39">
        <f>H5+H4</f>
        <v>2.7481698773005451E-3</v>
      </c>
      <c r="N4" s="39">
        <f>I5-I4</f>
        <v>0.25660694305303189</v>
      </c>
      <c r="O4" s="39">
        <f>M4*N4</f>
        <v>7.0519947120451865E-4</v>
      </c>
    </row>
    <row r="5" spans="1:16" x14ac:dyDescent="0.25">
      <c r="A5" s="5" t="s">
        <v>100</v>
      </c>
      <c r="B5" s="5" t="s">
        <v>101</v>
      </c>
      <c r="C5" s="19">
        <v>361.71899999999994</v>
      </c>
      <c r="D5" s="17">
        <v>2805262</v>
      </c>
      <c r="E5" s="27">
        <f t="shared" ref="E5:E36" si="0">D5/C5</f>
        <v>7755.3625880863337</v>
      </c>
      <c r="F5" s="29">
        <f>C5/$C$3</f>
        <v>2.7481698773005451E-3</v>
      </c>
      <c r="G5" s="29">
        <f>D5/$D$3</f>
        <v>0.25660694305303189</v>
      </c>
      <c r="H5" s="27">
        <f>F5</f>
        <v>2.7481698773005451E-3</v>
      </c>
      <c r="I5" s="27">
        <f>G5</f>
        <v>0.25660694305303189</v>
      </c>
      <c r="J5" s="39">
        <f>I5*H6</f>
        <v>2.5171023431769554E-3</v>
      </c>
      <c r="K5" s="39">
        <f t="shared" ref="K5:K58" si="1">H5*I6</f>
        <v>8.4432823968965157E-4</v>
      </c>
      <c r="L5" s="27"/>
      <c r="M5" s="39">
        <f t="shared" ref="M5:M57" si="2">H6+H5</f>
        <v>1.2557344614465612E-2</v>
      </c>
      <c r="N5" s="39">
        <f t="shared" ref="N5:N57" si="3">I6-I5</f>
        <v>5.0625970990481661E-2</v>
      </c>
      <c r="O5" s="39">
        <f t="shared" ref="O5:O57" si="4">M5*N5</f>
        <v>6.3572776416941719E-4</v>
      </c>
    </row>
    <row r="6" spans="1:16" x14ac:dyDescent="0.25">
      <c r="A6" s="2" t="s">
        <v>106</v>
      </c>
      <c r="B6" s="2" t="s">
        <v>107</v>
      </c>
      <c r="C6" s="18">
        <v>929.38199999999983</v>
      </c>
      <c r="D6" s="17">
        <v>553450</v>
      </c>
      <c r="E6" s="27">
        <f t="shared" si="0"/>
        <v>595.5032483951702</v>
      </c>
      <c r="F6" s="29">
        <f t="shared" ref="F6:F58" si="5">C6/$C$3</f>
        <v>7.0610048598645225E-3</v>
      </c>
      <c r="G6" s="29">
        <f t="shared" ref="G6:G58" si="6">D6/$D$3</f>
        <v>5.062597099048164E-2</v>
      </c>
      <c r="H6" s="27">
        <f>H5+F6</f>
        <v>9.8091747371650672E-3</v>
      </c>
      <c r="I6" s="27">
        <f>I5+G6</f>
        <v>0.30723291404351355</v>
      </c>
      <c r="J6" s="39">
        <f t="shared" ref="J6:J58" si="7">I6*H7</f>
        <v>1.1609981888463853E-2</v>
      </c>
      <c r="K6" s="39">
        <f t="shared" si="1"/>
        <v>3.9863525411753774E-3</v>
      </c>
      <c r="L6" s="27"/>
      <c r="M6" s="39">
        <f t="shared" si="2"/>
        <v>4.7598035753597459E-2</v>
      </c>
      <c r="N6" s="39">
        <f t="shared" si="3"/>
        <v>9.9157291859523156E-2</v>
      </c>
      <c r="O6" s="39">
        <f t="shared" si="4"/>
        <v>4.7196923231594811E-3</v>
      </c>
    </row>
    <row r="7" spans="1:16" x14ac:dyDescent="0.25">
      <c r="A7" s="2" t="s">
        <v>56</v>
      </c>
      <c r="B7" s="2" t="s">
        <v>57</v>
      </c>
      <c r="C7" s="18">
        <v>3682.7359999999985</v>
      </c>
      <c r="D7" s="17">
        <v>1084001</v>
      </c>
      <c r="E7" s="27">
        <f t="shared" si="0"/>
        <v>294.34664879589536</v>
      </c>
      <c r="F7" s="29">
        <f t="shared" si="5"/>
        <v>2.7979686279267325E-2</v>
      </c>
      <c r="G7" s="29">
        <f t="shared" si="6"/>
        <v>9.9157291859523156E-2</v>
      </c>
      <c r="H7" s="27">
        <f t="shared" ref="H7:H58" si="8">H6+F7</f>
        <v>3.778886101643239E-2</v>
      </c>
      <c r="I7" s="27">
        <f t="shared" ref="I7:I58" si="9">I6+G7</f>
        <v>0.40639020590303671</v>
      </c>
      <c r="J7" s="39">
        <f t="shared" si="7"/>
        <v>2.0028480540773084E-2</v>
      </c>
      <c r="K7" s="39">
        <f t="shared" si="1"/>
        <v>1.6691531856073544E-2</v>
      </c>
      <c r="L7" s="27"/>
      <c r="M7" s="39">
        <f t="shared" si="2"/>
        <v>8.7072727236259084E-2</v>
      </c>
      <c r="N7" s="39">
        <f t="shared" si="3"/>
        <v>3.5314873506879174E-2</v>
      </c>
      <c r="O7" s="39">
        <f t="shared" si="4"/>
        <v>3.0749623482474826E-3</v>
      </c>
    </row>
    <row r="8" spans="1:16" x14ac:dyDescent="0.25">
      <c r="A8" s="5" t="s">
        <v>102</v>
      </c>
      <c r="B8" s="5" t="s">
        <v>103</v>
      </c>
      <c r="C8" s="19">
        <v>1512.9930000000002</v>
      </c>
      <c r="D8" s="17">
        <v>386067</v>
      </c>
      <c r="E8" s="27">
        <f t="shared" si="0"/>
        <v>255.16773706157264</v>
      </c>
      <c r="F8" s="29">
        <f t="shared" si="5"/>
        <v>1.1495005203394306E-2</v>
      </c>
      <c r="G8" s="29">
        <f t="shared" si="6"/>
        <v>3.5314873506879167E-2</v>
      </c>
      <c r="H8" s="27">
        <f t="shared" si="8"/>
        <v>4.9283866219826694E-2</v>
      </c>
      <c r="I8" s="27">
        <f t="shared" si="9"/>
        <v>0.44170507940991588</v>
      </c>
      <c r="J8" s="39">
        <f t="shared" si="7"/>
        <v>2.3920235610252708E-2</v>
      </c>
      <c r="K8" s="39">
        <f t="shared" si="1"/>
        <v>2.2269705450841382E-2</v>
      </c>
      <c r="L8" s="27"/>
      <c r="M8" s="39">
        <f t="shared" si="2"/>
        <v>0.10343818032055722</v>
      </c>
      <c r="N8" s="39">
        <f t="shared" si="3"/>
        <v>1.016096031004371E-2</v>
      </c>
      <c r="O8" s="39">
        <f t="shared" si="4"/>
        <v>1.0510312447803262E-3</v>
      </c>
    </row>
    <row r="9" spans="1:16" x14ac:dyDescent="0.25">
      <c r="A9" s="2" t="s">
        <v>28</v>
      </c>
      <c r="B9" s="2" t="s">
        <v>29</v>
      </c>
      <c r="C9" s="18">
        <v>641.05699999999979</v>
      </c>
      <c r="D9" s="17">
        <v>111081</v>
      </c>
      <c r="E9" s="27">
        <f t="shared" si="0"/>
        <v>173.27788324595167</v>
      </c>
      <c r="F9" s="29">
        <f t="shared" si="5"/>
        <v>4.8704478809038377E-3</v>
      </c>
      <c r="G9" s="29">
        <f t="shared" si="6"/>
        <v>1.016096031004371E-2</v>
      </c>
      <c r="H9" s="27">
        <f t="shared" si="8"/>
        <v>5.415431410073053E-2</v>
      </c>
      <c r="I9" s="27">
        <f t="shared" si="9"/>
        <v>0.45186603971995959</v>
      </c>
      <c r="J9" s="39">
        <f t="shared" si="7"/>
        <v>2.7917316183322879E-2</v>
      </c>
      <c r="K9" s="39">
        <f t="shared" si="1"/>
        <v>2.5212527134162405E-2</v>
      </c>
      <c r="L9" s="27"/>
      <c r="M9" s="39">
        <f t="shared" si="2"/>
        <v>0.11593659851543099</v>
      </c>
      <c r="N9" s="39">
        <f t="shared" si="3"/>
        <v>1.370217128656287E-2</v>
      </c>
      <c r="O9" s="39">
        <f t="shared" si="4"/>
        <v>1.5885831312399061E-3</v>
      </c>
    </row>
    <row r="10" spans="1:16" x14ac:dyDescent="0.25">
      <c r="A10" s="5" t="s">
        <v>104</v>
      </c>
      <c r="B10" s="5" t="s">
        <v>105</v>
      </c>
      <c r="C10" s="19">
        <v>1004.0070000000001</v>
      </c>
      <c r="D10" s="17">
        <v>149794</v>
      </c>
      <c r="E10" s="27">
        <f t="shared" si="0"/>
        <v>149.19617094303126</v>
      </c>
      <c r="F10" s="29">
        <f t="shared" si="5"/>
        <v>7.6279703139699295E-3</v>
      </c>
      <c r="G10" s="29">
        <f t="shared" si="6"/>
        <v>1.3702171286562845E-2</v>
      </c>
      <c r="H10" s="27">
        <f t="shared" si="8"/>
        <v>6.1782284414700461E-2</v>
      </c>
      <c r="I10" s="27">
        <f t="shared" si="9"/>
        <v>0.46556821100652246</v>
      </c>
      <c r="J10" s="39">
        <f t="shared" si="7"/>
        <v>3.810630402031133E-2</v>
      </c>
      <c r="K10" s="39">
        <f t="shared" si="1"/>
        <v>3.0409707541268552E-2</v>
      </c>
      <c r="L10" s="27"/>
      <c r="M10" s="39">
        <f t="shared" si="2"/>
        <v>0.14363130915358555</v>
      </c>
      <c r="N10" s="39">
        <f t="shared" si="3"/>
        <v>2.6639350260552919E-2</v>
      </c>
      <c r="O10" s="39">
        <f t="shared" si="4"/>
        <v>3.8262447529241257E-3</v>
      </c>
    </row>
    <row r="11" spans="1:16" x14ac:dyDescent="0.25">
      <c r="A11" s="2" t="s">
        <v>92</v>
      </c>
      <c r="B11" s="2" t="s">
        <v>93</v>
      </c>
      <c r="C11" s="18">
        <v>2641.2199999999975</v>
      </c>
      <c r="D11" s="17">
        <v>291225</v>
      </c>
      <c r="E11" s="27">
        <f t="shared" si="0"/>
        <v>110.26154580080427</v>
      </c>
      <c r="F11" s="29">
        <f t="shared" si="5"/>
        <v>2.006674032418463E-2</v>
      </c>
      <c r="G11" s="29">
        <f t="shared" si="6"/>
        <v>2.6639350260552926E-2</v>
      </c>
      <c r="H11" s="27">
        <f t="shared" si="8"/>
        <v>8.1849024738885084E-2</v>
      </c>
      <c r="I11" s="27">
        <f t="shared" si="9"/>
        <v>0.49220756126707538</v>
      </c>
      <c r="J11" s="39">
        <f t="shared" si="7"/>
        <v>5.252070638623163E-2</v>
      </c>
      <c r="K11" s="39">
        <f t="shared" si="1"/>
        <v>4.2674526368762261E-2</v>
      </c>
      <c r="L11" s="27"/>
      <c r="M11" s="39">
        <f t="shared" si="2"/>
        <v>0.18855341231681894</v>
      </c>
      <c r="N11" s="39">
        <f t="shared" si="3"/>
        <v>2.9173438749755809E-2</v>
      </c>
      <c r="O11" s="39">
        <f t="shared" si="4"/>
        <v>5.5007514252821696E-3</v>
      </c>
    </row>
    <row r="12" spans="1:16" x14ac:dyDescent="0.25">
      <c r="A12" s="2" t="s">
        <v>16</v>
      </c>
      <c r="B12" s="2" t="s">
        <v>17</v>
      </c>
      <c r="C12" s="18">
        <v>3271.507000000001</v>
      </c>
      <c r="D12" s="17">
        <v>318928</v>
      </c>
      <c r="E12" s="27">
        <f t="shared" si="0"/>
        <v>97.486571173468349</v>
      </c>
      <c r="F12" s="29">
        <f t="shared" si="5"/>
        <v>2.485536283904876E-2</v>
      </c>
      <c r="G12" s="29">
        <f t="shared" si="6"/>
        <v>2.9173438749755767E-2</v>
      </c>
      <c r="H12" s="27">
        <f t="shared" si="8"/>
        <v>0.10670438757793385</v>
      </c>
      <c r="I12" s="27">
        <f t="shared" si="9"/>
        <v>0.52138100001683119</v>
      </c>
      <c r="J12" s="39">
        <f t="shared" si="7"/>
        <v>5.7240107490983932E-2</v>
      </c>
      <c r="K12" s="39">
        <f t="shared" si="1"/>
        <v>5.6013162354914069E-2</v>
      </c>
      <c r="L12" s="27"/>
      <c r="M12" s="39">
        <f t="shared" si="2"/>
        <v>0.2164899522401216</v>
      </c>
      <c r="N12" s="39">
        <f t="shared" si="3"/>
        <v>3.5567614599745223E-3</v>
      </c>
      <c r="O12" s="39">
        <f t="shared" si="4"/>
        <v>7.7000311859938954E-4</v>
      </c>
    </row>
    <row r="13" spans="1:16" x14ac:dyDescent="0.25">
      <c r="A13" s="2" t="s">
        <v>26</v>
      </c>
      <c r="B13" s="2" t="s">
        <v>27</v>
      </c>
      <c r="C13" s="18">
        <v>405.55</v>
      </c>
      <c r="D13" s="17">
        <v>38883</v>
      </c>
      <c r="E13" s="27">
        <f t="shared" si="0"/>
        <v>95.877203797312291</v>
      </c>
      <c r="F13" s="29">
        <f t="shared" si="5"/>
        <v>3.0811770842538995E-3</v>
      </c>
      <c r="G13" s="29">
        <f t="shared" si="6"/>
        <v>3.5567614599745193E-3</v>
      </c>
      <c r="H13" s="27">
        <f t="shared" si="8"/>
        <v>0.10978556466218775</v>
      </c>
      <c r="I13" s="27">
        <f t="shared" si="9"/>
        <v>0.52493776147680571</v>
      </c>
      <c r="J13" s="39">
        <f t="shared" si="7"/>
        <v>6.4413808029717037E-2</v>
      </c>
      <c r="K13" s="39">
        <f t="shared" si="1"/>
        <v>5.9061348215920607E-2</v>
      </c>
      <c r="L13" s="27"/>
      <c r="M13" s="39">
        <f t="shared" si="2"/>
        <v>0.23249307926068391</v>
      </c>
      <c r="N13" s="39">
        <f t="shared" si="3"/>
        <v>1.3032311343364134E-2</v>
      </c>
      <c r="O13" s="39">
        <f t="shared" si="4"/>
        <v>3.0299221941026675E-3</v>
      </c>
    </row>
    <row r="14" spans="1:16" x14ac:dyDescent="0.25">
      <c r="A14" s="2" t="s">
        <v>54</v>
      </c>
      <c r="B14" s="2" t="s">
        <v>55</v>
      </c>
      <c r="C14" s="18">
        <v>1700.81</v>
      </c>
      <c r="D14" s="17">
        <v>142471</v>
      </c>
      <c r="E14" s="27">
        <f t="shared" si="0"/>
        <v>83.766558286933872</v>
      </c>
      <c r="F14" s="29">
        <f t="shared" si="5"/>
        <v>1.2921949936308406E-2</v>
      </c>
      <c r="G14" s="29">
        <f t="shared" si="6"/>
        <v>1.3032311343364187E-2</v>
      </c>
      <c r="H14" s="27">
        <f t="shared" si="8"/>
        <v>0.12270751459849616</v>
      </c>
      <c r="I14" s="27">
        <f t="shared" si="9"/>
        <v>0.53797007282016984</v>
      </c>
      <c r="J14" s="39">
        <f t="shared" si="7"/>
        <v>7.2212098931666691E-2</v>
      </c>
      <c r="K14" s="39">
        <f t="shared" si="1"/>
        <v>6.7431879214322435E-2</v>
      </c>
      <c r="L14" s="27"/>
      <c r="M14" s="39">
        <f t="shared" si="2"/>
        <v>0.25693821362811564</v>
      </c>
      <c r="N14" s="39">
        <f t="shared" si="3"/>
        <v>1.1563339497423053E-2</v>
      </c>
      <c r="O14" s="39">
        <f t="shared" si="4"/>
        <v>2.9710637940433119E-3</v>
      </c>
    </row>
    <row r="15" spans="1:16" x14ac:dyDescent="0.25">
      <c r="A15" s="2" t="s">
        <v>68</v>
      </c>
      <c r="B15" s="2" t="s">
        <v>69</v>
      </c>
      <c r="C15" s="18">
        <v>1516.7020000000002</v>
      </c>
      <c r="D15" s="17">
        <v>126412</v>
      </c>
      <c r="E15" s="27">
        <f t="shared" si="0"/>
        <v>83.346629726867889</v>
      </c>
      <c r="F15" s="29">
        <f t="shared" si="5"/>
        <v>1.1523184431123309E-2</v>
      </c>
      <c r="G15" s="29">
        <f t="shared" si="6"/>
        <v>1.156333949742301E-2</v>
      </c>
      <c r="H15" s="27">
        <f t="shared" si="8"/>
        <v>0.13423069902961948</v>
      </c>
      <c r="I15" s="27">
        <f t="shared" si="9"/>
        <v>0.5495334123175929</v>
      </c>
      <c r="J15" s="39">
        <f t="shared" si="7"/>
        <v>8.4770939990149091E-2</v>
      </c>
      <c r="K15" s="39">
        <f t="shared" si="1"/>
        <v>7.628141672832596E-2</v>
      </c>
      <c r="L15" s="27"/>
      <c r="M15" s="39">
        <f t="shared" si="2"/>
        <v>0.2884905458197129</v>
      </c>
      <c r="N15" s="39">
        <f t="shared" si="3"/>
        <v>1.8752510945710843E-2</v>
      </c>
      <c r="O15" s="39">
        <f t="shared" si="4"/>
        <v>5.4099221182182617E-3</v>
      </c>
    </row>
    <row r="16" spans="1:16" x14ac:dyDescent="0.25">
      <c r="A16" s="2" t="s">
        <v>46</v>
      </c>
      <c r="B16" s="2" t="s">
        <v>47</v>
      </c>
      <c r="C16" s="18">
        <v>2636.2719999999995</v>
      </c>
      <c r="D16" s="17">
        <v>205005</v>
      </c>
      <c r="E16" s="27">
        <f t="shared" si="0"/>
        <v>77.763220183653289</v>
      </c>
      <c r="F16" s="29">
        <f t="shared" si="5"/>
        <v>2.002914776047391E-2</v>
      </c>
      <c r="G16" s="29">
        <f t="shared" si="6"/>
        <v>1.8752510945710885E-2</v>
      </c>
      <c r="H16" s="27">
        <f t="shared" si="8"/>
        <v>0.15425984679009339</v>
      </c>
      <c r="I16" s="27">
        <f t="shared" si="9"/>
        <v>0.56828592326330374</v>
      </c>
      <c r="J16" s="39">
        <f t="shared" si="7"/>
        <v>9.8966124451383225E-2</v>
      </c>
      <c r="K16" s="39">
        <f t="shared" si="1"/>
        <v>9.0253305122998506E-2</v>
      </c>
      <c r="L16" s="27"/>
      <c r="M16" s="39">
        <f t="shared" si="2"/>
        <v>0.32840831748083982</v>
      </c>
      <c r="N16" s="39">
        <f t="shared" si="3"/>
        <v>1.6787295730678831E-2</v>
      </c>
      <c r="O16" s="39">
        <f t="shared" si="4"/>
        <v>5.51308754596552E-3</v>
      </c>
    </row>
    <row r="17" spans="1:15" x14ac:dyDescent="0.25">
      <c r="A17" s="2" t="s">
        <v>18</v>
      </c>
      <c r="B17" s="2" t="s">
        <v>19</v>
      </c>
      <c r="C17" s="18">
        <v>2617.7760000000007</v>
      </c>
      <c r="D17" s="17">
        <v>183521</v>
      </c>
      <c r="E17" s="27">
        <f t="shared" si="0"/>
        <v>70.105692771268409</v>
      </c>
      <c r="F17" s="29">
        <f t="shared" si="5"/>
        <v>1.9888623900653036E-2</v>
      </c>
      <c r="G17" s="29">
        <f t="shared" si="6"/>
        <v>1.6787295730678799E-2</v>
      </c>
      <c r="H17" s="27">
        <f t="shared" si="8"/>
        <v>0.17414847069074643</v>
      </c>
      <c r="I17" s="27">
        <f t="shared" si="9"/>
        <v>0.58507321899398257</v>
      </c>
      <c r="J17" s="39">
        <f t="shared" si="7"/>
        <v>0.11395494506952578</v>
      </c>
      <c r="K17" s="39">
        <f t="shared" si="1"/>
        <v>0.10489249905060762</v>
      </c>
      <c r="L17" s="27"/>
      <c r="M17" s="39">
        <f t="shared" si="2"/>
        <v>0.368918870992897</v>
      </c>
      <c r="N17" s="39">
        <f t="shared" si="3"/>
        <v>1.7243290789649923E-2</v>
      </c>
      <c r="O17" s="39">
        <f t="shared" si="4"/>
        <v>6.3613753703198692E-3</v>
      </c>
    </row>
    <row r="18" spans="1:15" x14ac:dyDescent="0.25">
      <c r="A18" s="2" t="s">
        <v>82</v>
      </c>
      <c r="B18" s="2" t="s">
        <v>83</v>
      </c>
      <c r="C18" s="18">
        <v>2714.2950000000005</v>
      </c>
      <c r="D18" s="17">
        <v>188506</v>
      </c>
      <c r="E18" s="27">
        <f t="shared" si="0"/>
        <v>69.449341357516388</v>
      </c>
      <c r="F18" s="29">
        <f t="shared" si="5"/>
        <v>2.0621929611404115E-2</v>
      </c>
      <c r="G18" s="29">
        <f t="shared" si="6"/>
        <v>1.7243290789649892E-2</v>
      </c>
      <c r="H18" s="27">
        <f t="shared" si="8"/>
        <v>0.19477040030215054</v>
      </c>
      <c r="I18" s="27">
        <f t="shared" si="9"/>
        <v>0.60231650978363249</v>
      </c>
      <c r="J18" s="39">
        <f t="shared" si="7"/>
        <v>0.12697683467160553</v>
      </c>
      <c r="K18" s="39">
        <f t="shared" si="1"/>
        <v>0.11983441875625188</v>
      </c>
      <c r="L18" s="27"/>
      <c r="M18" s="39">
        <f t="shared" si="2"/>
        <v>0.40558453640680231</v>
      </c>
      <c r="N18" s="39">
        <f t="shared" si="3"/>
        <v>1.2943399167372194E-2</v>
      </c>
      <c r="O18" s="39">
        <f t="shared" si="4"/>
        <v>5.2496425508268421E-3</v>
      </c>
    </row>
    <row r="19" spans="1:15" x14ac:dyDescent="0.25">
      <c r="A19" s="2" t="s">
        <v>58</v>
      </c>
      <c r="B19" s="2" t="s">
        <v>59</v>
      </c>
      <c r="C19" s="18">
        <v>2111.7050000000004</v>
      </c>
      <c r="D19" s="17">
        <v>141499</v>
      </c>
      <c r="E19" s="27">
        <f t="shared" si="0"/>
        <v>67.006991980413915</v>
      </c>
      <c r="F19" s="29">
        <f t="shared" si="5"/>
        <v>1.6043735802501249E-2</v>
      </c>
      <c r="G19" s="29">
        <f t="shared" si="6"/>
        <v>1.2943399167372232E-2</v>
      </c>
      <c r="H19" s="27">
        <f t="shared" si="8"/>
        <v>0.21081413610465177</v>
      </c>
      <c r="I19" s="27">
        <f t="shared" si="9"/>
        <v>0.61525990895100469</v>
      </c>
      <c r="J19" s="39">
        <f t="shared" si="7"/>
        <v>0.14040976097814645</v>
      </c>
      <c r="K19" s="39">
        <f t="shared" si="1"/>
        <v>0.13249252932573979</v>
      </c>
      <c r="L19" s="27"/>
      <c r="M19" s="39">
        <f t="shared" si="2"/>
        <v>0.43902624441110699</v>
      </c>
      <c r="N19" s="39">
        <f t="shared" si="3"/>
        <v>1.3220380719742186E-2</v>
      </c>
      <c r="O19" s="39">
        <f t="shared" si="4"/>
        <v>5.8040940970734197E-3</v>
      </c>
    </row>
    <row r="20" spans="1:15" x14ac:dyDescent="0.25">
      <c r="A20" s="2" t="s">
        <v>20</v>
      </c>
      <c r="B20" s="2" t="s">
        <v>21</v>
      </c>
      <c r="C20" s="18">
        <v>2289.9520000000002</v>
      </c>
      <c r="D20" s="17">
        <v>144527</v>
      </c>
      <c r="E20" s="27">
        <f t="shared" si="0"/>
        <v>63.113549978340153</v>
      </c>
      <c r="F20" s="29">
        <f t="shared" si="5"/>
        <v>1.7397972201803443E-2</v>
      </c>
      <c r="G20" s="29">
        <f t="shared" si="6"/>
        <v>1.3220380719742235E-2</v>
      </c>
      <c r="H20" s="27">
        <f t="shared" si="8"/>
        <v>0.22821210830645522</v>
      </c>
      <c r="I20" s="27">
        <f t="shared" si="9"/>
        <v>0.62848028967074687</v>
      </c>
      <c r="J20" s="39">
        <f t="shared" si="7"/>
        <v>0.15477124378425053</v>
      </c>
      <c r="K20" s="39">
        <f t="shared" si="1"/>
        <v>0.14652575686909586</v>
      </c>
      <c r="L20" s="27"/>
      <c r="M20" s="39">
        <f t="shared" si="2"/>
        <v>0.47447479359342465</v>
      </c>
      <c r="N20" s="39">
        <f t="shared" si="3"/>
        <v>1.357923099383318E-2</v>
      </c>
      <c r="O20" s="39">
        <f t="shared" si="4"/>
        <v>6.4430028229564328E-3</v>
      </c>
    </row>
    <row r="21" spans="1:15" x14ac:dyDescent="0.25">
      <c r="A21" s="2" t="s">
        <v>98</v>
      </c>
      <c r="B21" s="2" t="s">
        <v>99</v>
      </c>
      <c r="C21" s="18">
        <v>2375.8490000000002</v>
      </c>
      <c r="D21" s="17">
        <v>148450</v>
      </c>
      <c r="E21" s="27">
        <f t="shared" si="0"/>
        <v>62.48292715572412</v>
      </c>
      <c r="F21" s="29">
        <f t="shared" si="5"/>
        <v>1.8050576980514224E-2</v>
      </c>
      <c r="G21" s="29">
        <f t="shared" si="6"/>
        <v>1.3579230993833227E-2</v>
      </c>
      <c r="H21" s="27">
        <f t="shared" si="8"/>
        <v>0.24626268528696943</v>
      </c>
      <c r="I21" s="27">
        <f t="shared" si="9"/>
        <v>0.64205952066458005</v>
      </c>
      <c r="J21" s="39">
        <f t="shared" si="7"/>
        <v>0.15985158045970513</v>
      </c>
      <c r="K21" s="39">
        <f t="shared" si="1"/>
        <v>0.15860836155212424</v>
      </c>
      <c r="L21" s="27"/>
      <c r="M21" s="39">
        <f t="shared" si="2"/>
        <v>0.49522960395246429</v>
      </c>
      <c r="N21" s="39">
        <f t="shared" si="3"/>
        <v>2.0021704815966768E-3</v>
      </c>
      <c r="O21" s="39">
        <f t="shared" si="4"/>
        <v>9.9153409464643703E-4</v>
      </c>
    </row>
    <row r="22" spans="1:15" x14ac:dyDescent="0.25">
      <c r="A22" s="2" t="s">
        <v>32</v>
      </c>
      <c r="B22" s="2" t="s">
        <v>33</v>
      </c>
      <c r="C22" s="18">
        <v>355.93600000000009</v>
      </c>
      <c r="D22" s="17">
        <v>21888</v>
      </c>
      <c r="E22" s="27">
        <f t="shared" si="0"/>
        <v>61.49420120471094</v>
      </c>
      <c r="F22" s="29">
        <f t="shared" si="5"/>
        <v>2.70423337852545E-3</v>
      </c>
      <c r="G22" s="29">
        <f t="shared" si="6"/>
        <v>2.0021704815966429E-3</v>
      </c>
      <c r="H22" s="27">
        <f t="shared" si="8"/>
        <v>0.24896691866549489</v>
      </c>
      <c r="I22" s="27">
        <f t="shared" si="9"/>
        <v>0.64406169114617673</v>
      </c>
      <c r="J22" s="39">
        <f t="shared" si="7"/>
        <v>0.16477468704601395</v>
      </c>
      <c r="K22" s="39">
        <f t="shared" si="1"/>
        <v>0.1615594832061035</v>
      </c>
      <c r="L22" s="27"/>
      <c r="M22" s="39">
        <f t="shared" si="2"/>
        <v>0.50480372639858606</v>
      </c>
      <c r="N22" s="39">
        <f t="shared" si="3"/>
        <v>4.8577880845975807E-3</v>
      </c>
      <c r="O22" s="39">
        <f t="shared" si="4"/>
        <v>2.4522295271595085E-3</v>
      </c>
    </row>
    <row r="23" spans="1:15" x14ac:dyDescent="0.25">
      <c r="A23" s="2" t="s">
        <v>90</v>
      </c>
      <c r="B23" s="2" t="s">
        <v>91</v>
      </c>
      <c r="C23" s="18">
        <v>904.22699999999986</v>
      </c>
      <c r="D23" s="17">
        <v>53106</v>
      </c>
      <c r="E23" s="27">
        <f t="shared" si="0"/>
        <v>58.730827546622706</v>
      </c>
      <c r="F23" s="29">
        <f t="shared" si="5"/>
        <v>6.8698890675962278E-3</v>
      </c>
      <c r="G23" s="29">
        <f t="shared" si="6"/>
        <v>4.8577880845975573E-3</v>
      </c>
      <c r="H23" s="27">
        <f t="shared" si="8"/>
        <v>0.25583680773309114</v>
      </c>
      <c r="I23" s="27">
        <f t="shared" si="9"/>
        <v>0.64891947923077431</v>
      </c>
      <c r="J23" s="39">
        <f t="shared" si="7"/>
        <v>0.17837141311879834</v>
      </c>
      <c r="K23" s="39">
        <f t="shared" si="1"/>
        <v>0.16938640874818692</v>
      </c>
      <c r="L23" s="27"/>
      <c r="M23" s="39">
        <f t="shared" si="2"/>
        <v>0.53071130114518428</v>
      </c>
      <c r="N23" s="39">
        <f t="shared" si="3"/>
        <v>1.3168240863450698E-2</v>
      </c>
      <c r="O23" s="39">
        <f t="shared" si="4"/>
        <v>6.9885342424351043E-3</v>
      </c>
    </row>
    <row r="24" spans="1:15" x14ac:dyDescent="0.25">
      <c r="A24" s="2" t="s">
        <v>66</v>
      </c>
      <c r="B24" s="2" t="s">
        <v>67</v>
      </c>
      <c r="C24" s="18">
        <v>2505.773999999999</v>
      </c>
      <c r="D24" s="17">
        <v>143957</v>
      </c>
      <c r="E24" s="27">
        <f t="shared" si="0"/>
        <v>57.450113218510552</v>
      </c>
      <c r="F24" s="29">
        <f t="shared" si="5"/>
        <v>1.9037685679001916E-2</v>
      </c>
      <c r="G24" s="29">
        <f t="shared" si="6"/>
        <v>1.3168240863450656E-2</v>
      </c>
      <c r="H24" s="27">
        <f t="shared" si="8"/>
        <v>0.27487449341209308</v>
      </c>
      <c r="I24" s="27">
        <f t="shared" si="9"/>
        <v>0.66208772009422501</v>
      </c>
      <c r="J24" s="39">
        <f t="shared" si="7"/>
        <v>0.19101018762926331</v>
      </c>
      <c r="K24" s="39">
        <f t="shared" si="1"/>
        <v>0.18457979823359572</v>
      </c>
      <c r="L24" s="27"/>
      <c r="M24" s="39">
        <f t="shared" si="2"/>
        <v>0.56337129199654612</v>
      </c>
      <c r="N24" s="39">
        <f t="shared" si="3"/>
        <v>9.4180130946047713E-3</v>
      </c>
      <c r="O24" s="39">
        <f t="shared" si="4"/>
        <v>5.3058382051478798E-3</v>
      </c>
    </row>
    <row r="25" spans="1:15" x14ac:dyDescent="0.25">
      <c r="A25" s="2" t="s">
        <v>78</v>
      </c>
      <c r="B25" s="2" t="s">
        <v>79</v>
      </c>
      <c r="C25" s="18">
        <v>1792.9919999999997</v>
      </c>
      <c r="D25" s="17">
        <v>102959</v>
      </c>
      <c r="E25" s="27">
        <f t="shared" si="0"/>
        <v>57.423011368706618</v>
      </c>
      <c r="F25" s="29">
        <f t="shared" si="5"/>
        <v>1.3622305172359923E-2</v>
      </c>
      <c r="G25" s="29">
        <f t="shared" si="6"/>
        <v>9.4180130946047505E-3</v>
      </c>
      <c r="H25" s="27">
        <f t="shared" si="8"/>
        <v>0.28849679858445298</v>
      </c>
      <c r="I25" s="27">
        <f t="shared" si="9"/>
        <v>0.67150573318882978</v>
      </c>
      <c r="J25" s="39">
        <f t="shared" si="7"/>
        <v>0.1976961607963322</v>
      </c>
      <c r="K25" s="39">
        <f t="shared" si="1"/>
        <v>0.19488420914090548</v>
      </c>
      <c r="L25" s="27"/>
      <c r="M25" s="39">
        <f t="shared" si="2"/>
        <v>0.58290405532895995</v>
      </c>
      <c r="N25" s="39">
        <f t="shared" si="3"/>
        <v>4.0102867362791228E-3</v>
      </c>
      <c r="O25" s="39">
        <f t="shared" si="4"/>
        <v>2.3376124016090401E-3</v>
      </c>
    </row>
    <row r="26" spans="1:15" x14ac:dyDescent="0.25">
      <c r="A26" s="2" t="s">
        <v>88</v>
      </c>
      <c r="B26" s="2" t="s">
        <v>89</v>
      </c>
      <c r="C26" s="18">
        <v>777.94499999999982</v>
      </c>
      <c r="D26" s="17">
        <v>43841</v>
      </c>
      <c r="E26" s="27">
        <f t="shared" si="0"/>
        <v>56.354883700004514</v>
      </c>
      <c r="F26" s="29">
        <f t="shared" si="5"/>
        <v>5.9104581600539991E-3</v>
      </c>
      <c r="G26" s="29">
        <f t="shared" si="6"/>
        <v>4.0102867362791679E-3</v>
      </c>
      <c r="H26" s="27">
        <f t="shared" si="8"/>
        <v>0.29440725674450696</v>
      </c>
      <c r="I26" s="27">
        <f t="shared" si="9"/>
        <v>0.6755160199251089</v>
      </c>
      <c r="J26" s="39">
        <f t="shared" si="7"/>
        <v>0.20419351237329625</v>
      </c>
      <c r="K26" s="39">
        <f t="shared" si="1"/>
        <v>0.20044266194478924</v>
      </c>
      <c r="L26" s="27"/>
      <c r="M26" s="39">
        <f t="shared" si="2"/>
        <v>0.59668508043836122</v>
      </c>
      <c r="N26" s="39">
        <f t="shared" si="3"/>
        <v>5.3186312354694953E-3</v>
      </c>
      <c r="O26" s="39">
        <f t="shared" si="4"/>
        <v>3.1735479065580965E-3</v>
      </c>
    </row>
    <row r="27" spans="1:15" x14ac:dyDescent="0.25">
      <c r="A27" s="2" t="s">
        <v>40</v>
      </c>
      <c r="B27" s="2" t="s">
        <v>41</v>
      </c>
      <c r="C27" s="18">
        <v>1035.9379999999999</v>
      </c>
      <c r="D27" s="17">
        <v>58144</v>
      </c>
      <c r="E27" s="27">
        <f t="shared" si="0"/>
        <v>56.126911069967512</v>
      </c>
      <c r="F27" s="29">
        <f t="shared" si="5"/>
        <v>7.8705669493473445E-3</v>
      </c>
      <c r="G27" s="29">
        <f t="shared" si="6"/>
        <v>5.318631235469445E-3</v>
      </c>
      <c r="H27" s="27">
        <f t="shared" si="8"/>
        <v>0.30227782369385431</v>
      </c>
      <c r="I27" s="27">
        <f t="shared" si="9"/>
        <v>0.6808346511605784</v>
      </c>
      <c r="J27" s="39">
        <f t="shared" si="7"/>
        <v>0.22127212959947895</v>
      </c>
      <c r="K27" s="39">
        <f t="shared" si="1"/>
        <v>0.21040683150527981</v>
      </c>
      <c r="L27" s="27"/>
      <c r="M27" s="39">
        <f t="shared" si="2"/>
        <v>0.62727909855888875</v>
      </c>
      <c r="N27" s="39">
        <f t="shared" si="3"/>
        <v>1.5236363689584587E-2</v>
      </c>
      <c r="O27" s="39">
        <f t="shared" si="4"/>
        <v>9.5574524805180031E-3</v>
      </c>
    </row>
    <row r="28" spans="1:15" x14ac:dyDescent="0.25">
      <c r="A28" s="2" t="s">
        <v>24</v>
      </c>
      <c r="B28" s="2" t="s">
        <v>25</v>
      </c>
      <c r="C28" s="18">
        <v>2990.9009999999994</v>
      </c>
      <c r="D28" s="17">
        <v>166566</v>
      </c>
      <c r="E28" s="27">
        <f t="shared" si="0"/>
        <v>55.69091053164248</v>
      </c>
      <c r="F28" s="29">
        <f t="shared" si="5"/>
        <v>2.2723451171180051E-2</v>
      </c>
      <c r="G28" s="29">
        <f t="shared" si="6"/>
        <v>1.5236363689584542E-2</v>
      </c>
      <c r="H28" s="27">
        <f t="shared" si="8"/>
        <v>0.32500127486503438</v>
      </c>
      <c r="I28" s="27">
        <f t="shared" si="9"/>
        <v>0.69607101485016298</v>
      </c>
      <c r="J28" s="39">
        <f t="shared" si="7"/>
        <v>0.23413568962325501</v>
      </c>
      <c r="K28" s="39">
        <f t="shared" si="1"/>
        <v>0.22857127845828276</v>
      </c>
      <c r="L28" s="27"/>
      <c r="M28" s="39">
        <f t="shared" si="2"/>
        <v>0.66136880724052816</v>
      </c>
      <c r="N28" s="39">
        <f t="shared" si="3"/>
        <v>7.2224677775688528E-3</v>
      </c>
      <c r="O28" s="39">
        <f t="shared" si="4"/>
        <v>4.7767148993838604E-3</v>
      </c>
    </row>
    <row r="29" spans="1:15" x14ac:dyDescent="0.25">
      <c r="A29" s="2" t="s">
        <v>96</v>
      </c>
      <c r="B29" s="2" t="s">
        <v>97</v>
      </c>
      <c r="C29" s="18">
        <v>1496.0470000000003</v>
      </c>
      <c r="D29" s="17">
        <v>78957</v>
      </c>
      <c r="E29" s="27">
        <f t="shared" si="0"/>
        <v>52.77708521189507</v>
      </c>
      <c r="F29" s="29">
        <f t="shared" si="5"/>
        <v>1.1366257510459362E-2</v>
      </c>
      <c r="G29" s="29">
        <f t="shared" si="6"/>
        <v>7.2224677775688121E-3</v>
      </c>
      <c r="H29" s="27">
        <f t="shared" si="8"/>
        <v>0.33636753237549377</v>
      </c>
      <c r="I29" s="27">
        <f t="shared" si="9"/>
        <v>0.70329348262773184</v>
      </c>
      <c r="J29" s="39">
        <f t="shared" si="7"/>
        <v>0.26531703887938579</v>
      </c>
      <c r="K29" s="39">
        <f t="shared" si="1"/>
        <v>0.24524666452502278</v>
      </c>
      <c r="L29" s="27"/>
      <c r="M29" s="39">
        <f t="shared" si="2"/>
        <v>0.71361692460372195</v>
      </c>
      <c r="N29" s="39">
        <f t="shared" si="3"/>
        <v>2.5809777704924319E-2</v>
      </c>
      <c r="O29" s="39">
        <f t="shared" si="4"/>
        <v>1.8418294190493803E-2</v>
      </c>
    </row>
    <row r="30" spans="1:15" x14ac:dyDescent="0.25">
      <c r="A30" s="2" t="s">
        <v>44</v>
      </c>
      <c r="B30" s="2" t="s">
        <v>45</v>
      </c>
      <c r="C30" s="18">
        <v>5380.9430000000011</v>
      </c>
      <c r="D30" s="17">
        <v>282156</v>
      </c>
      <c r="E30" s="27">
        <f t="shared" si="0"/>
        <v>52.436162211716415</v>
      </c>
      <c r="F30" s="29">
        <f t="shared" si="5"/>
        <v>4.0881859852734397E-2</v>
      </c>
      <c r="G30" s="29">
        <f t="shared" si="6"/>
        <v>2.5809777704924271E-2</v>
      </c>
      <c r="H30" s="27">
        <f t="shared" si="8"/>
        <v>0.37724939222822818</v>
      </c>
      <c r="I30" s="27">
        <f t="shared" si="9"/>
        <v>0.72910326033265616</v>
      </c>
      <c r="J30" s="39">
        <f t="shared" si="7"/>
        <v>0.28698407781240048</v>
      </c>
      <c r="K30" s="39">
        <f t="shared" si="1"/>
        <v>0.2787905962609587</v>
      </c>
      <c r="L30" s="27"/>
      <c r="M30" s="39">
        <f t="shared" si="2"/>
        <v>0.77086178353952595</v>
      </c>
      <c r="N30" s="39">
        <f t="shared" si="3"/>
        <v>9.905475014215015E-3</v>
      </c>
      <c r="O30" s="39">
        <f t="shared" si="4"/>
        <v>7.6357521362639975E-3</v>
      </c>
    </row>
    <row r="31" spans="1:15" x14ac:dyDescent="0.25">
      <c r="A31" s="2" t="s">
        <v>86</v>
      </c>
      <c r="B31" s="2" t="s">
        <v>87</v>
      </c>
      <c r="C31" s="18">
        <v>2153.7270000000003</v>
      </c>
      <c r="D31" s="17">
        <v>108288</v>
      </c>
      <c r="E31" s="27">
        <f t="shared" si="0"/>
        <v>50.279352954204498</v>
      </c>
      <c r="F31" s="29">
        <f t="shared" si="5"/>
        <v>1.6362999083069655E-2</v>
      </c>
      <c r="G31" s="29">
        <f t="shared" si="6"/>
        <v>9.9054750142149716E-3</v>
      </c>
      <c r="H31" s="27">
        <f t="shared" si="8"/>
        <v>0.39361239131129783</v>
      </c>
      <c r="I31" s="27">
        <f t="shared" si="9"/>
        <v>0.73900873534687117</v>
      </c>
      <c r="J31" s="39">
        <f t="shared" si="7"/>
        <v>0.31428171652714465</v>
      </c>
      <c r="K31" s="39">
        <f t="shared" si="1"/>
        <v>0.29834702787184969</v>
      </c>
      <c r="L31" s="27"/>
      <c r="M31" s="39">
        <f t="shared" si="2"/>
        <v>0.81888708901785345</v>
      </c>
      <c r="N31" s="39">
        <f t="shared" si="3"/>
        <v>1.8962899839519043E-2</v>
      </c>
      <c r="O31" s="39">
        <f t="shared" si="4"/>
        <v>1.5528473848920869E-2</v>
      </c>
    </row>
    <row r="32" spans="1:15" x14ac:dyDescent="0.25">
      <c r="A32" s="2" t="s">
        <v>4</v>
      </c>
      <c r="B32" s="2" t="s">
        <v>5</v>
      </c>
      <c r="C32" s="18">
        <v>4167.4489999999996</v>
      </c>
      <c r="D32" s="17">
        <v>207305</v>
      </c>
      <c r="E32" s="27">
        <f t="shared" si="0"/>
        <v>49.743860092828974</v>
      </c>
      <c r="F32" s="29">
        <f t="shared" si="5"/>
        <v>3.1662306395257869E-2</v>
      </c>
      <c r="G32" s="29">
        <f t="shared" si="6"/>
        <v>1.8962899839519012E-2</v>
      </c>
      <c r="H32" s="27">
        <f t="shared" si="8"/>
        <v>0.42527469770655568</v>
      </c>
      <c r="I32" s="27">
        <f t="shared" si="9"/>
        <v>0.75797163518639021</v>
      </c>
      <c r="J32" s="39">
        <f t="shared" si="7"/>
        <v>0.3451952449994386</v>
      </c>
      <c r="K32" s="39">
        <f t="shared" si="1"/>
        <v>0.32991180658842101</v>
      </c>
      <c r="L32" s="27"/>
      <c r="M32" s="39">
        <f t="shared" si="2"/>
        <v>0.88069443767420341</v>
      </c>
      <c r="N32" s="39">
        <f t="shared" si="3"/>
        <v>1.7790027493254756E-2</v>
      </c>
      <c r="O32" s="39">
        <f t="shared" si="4"/>
        <v>1.5667578259380616E-2</v>
      </c>
    </row>
    <row r="33" spans="1:15" x14ac:dyDescent="0.25">
      <c r="A33" s="2" t="s">
        <v>70</v>
      </c>
      <c r="B33" s="2" t="s">
        <v>71</v>
      </c>
      <c r="C33" s="18">
        <v>3967.7439999999997</v>
      </c>
      <c r="D33" s="17">
        <v>194483</v>
      </c>
      <c r="E33" s="27">
        <f t="shared" si="0"/>
        <v>49.016015146138464</v>
      </c>
      <c r="F33" s="29">
        <f t="shared" si="5"/>
        <v>3.0145042261092103E-2</v>
      </c>
      <c r="G33" s="29">
        <f t="shared" si="6"/>
        <v>1.7790027493254749E-2</v>
      </c>
      <c r="H33" s="27">
        <f t="shared" si="8"/>
        <v>0.45541973996764779</v>
      </c>
      <c r="I33" s="27">
        <f t="shared" si="9"/>
        <v>0.77576166267964497</v>
      </c>
      <c r="J33" s="39">
        <f t="shared" si="7"/>
        <v>0.3659943923019956</v>
      </c>
      <c r="K33" s="39">
        <f t="shared" si="1"/>
        <v>0.35756270322561651</v>
      </c>
      <c r="L33" s="27"/>
      <c r="M33" s="39">
        <f t="shared" si="2"/>
        <v>0.92720690077909274</v>
      </c>
      <c r="N33" s="39">
        <f t="shared" si="3"/>
        <v>9.3661476586094361E-3</v>
      </c>
      <c r="O33" s="39">
        <f t="shared" si="4"/>
        <v>8.6843567427786119E-3</v>
      </c>
    </row>
    <row r="34" spans="1:15" x14ac:dyDescent="0.25">
      <c r="A34" s="2" t="s">
        <v>12</v>
      </c>
      <c r="B34" s="2" t="s">
        <v>13</v>
      </c>
      <c r="C34" s="18">
        <v>2154.3089999999997</v>
      </c>
      <c r="D34" s="17">
        <v>102392</v>
      </c>
      <c r="E34" s="27">
        <f t="shared" si="0"/>
        <v>47.528929229743746</v>
      </c>
      <c r="F34" s="29">
        <f t="shared" si="5"/>
        <v>1.6367420843797147E-2</v>
      </c>
      <c r="G34" s="29">
        <f t="shared" si="6"/>
        <v>9.366147658609443E-3</v>
      </c>
      <c r="H34" s="27">
        <f t="shared" si="8"/>
        <v>0.47178716081144495</v>
      </c>
      <c r="I34" s="27">
        <f t="shared" si="9"/>
        <v>0.78512781033825441</v>
      </c>
      <c r="J34" s="39">
        <f t="shared" si="7"/>
        <v>0.38613676455825158</v>
      </c>
      <c r="K34" s="39">
        <f t="shared" si="1"/>
        <v>0.37560337574903591</v>
      </c>
      <c r="L34" s="27"/>
      <c r="M34" s="39">
        <f t="shared" si="2"/>
        <v>0.96360105336977042</v>
      </c>
      <c r="N34" s="39">
        <f t="shared" si="3"/>
        <v>1.1001052310362747E-2</v>
      </c>
      <c r="O34" s="39">
        <f t="shared" si="4"/>
        <v>1.060062559444149E-2</v>
      </c>
    </row>
    <row r="35" spans="1:15" x14ac:dyDescent="0.25">
      <c r="A35" s="2" t="s">
        <v>42</v>
      </c>
      <c r="B35" s="2" t="s">
        <v>43</v>
      </c>
      <c r="C35" s="18">
        <v>2635.9540000000002</v>
      </c>
      <c r="D35" s="17">
        <v>120265</v>
      </c>
      <c r="E35" s="27">
        <f t="shared" si="0"/>
        <v>45.624847778071995</v>
      </c>
      <c r="F35" s="29">
        <f t="shared" si="5"/>
        <v>2.0026731746880543E-2</v>
      </c>
      <c r="G35" s="29">
        <f t="shared" si="6"/>
        <v>1.1001052310362769E-2</v>
      </c>
      <c r="H35" s="27">
        <f t="shared" si="8"/>
        <v>0.49181389255832547</v>
      </c>
      <c r="I35" s="27">
        <f t="shared" si="9"/>
        <v>0.79612886264861715</v>
      </c>
      <c r="J35" s="39">
        <f t="shared" si="7"/>
        <v>0.401601295856095</v>
      </c>
      <c r="K35" s="39">
        <f t="shared" si="1"/>
        <v>0.39485924446141696</v>
      </c>
      <c r="L35" s="27"/>
      <c r="M35" s="39">
        <f t="shared" si="2"/>
        <v>0.99625647050986421</v>
      </c>
      <c r="N35" s="39">
        <f t="shared" si="3"/>
        <v>6.7342740705018667E-3</v>
      </c>
      <c r="O35" s="39">
        <f t="shared" si="4"/>
        <v>6.7090641169242861E-3</v>
      </c>
    </row>
    <row r="36" spans="1:15" x14ac:dyDescent="0.25">
      <c r="A36" s="2" t="s">
        <v>34</v>
      </c>
      <c r="B36" s="2" t="s">
        <v>35</v>
      </c>
      <c r="C36" s="18">
        <v>1662.2099999999998</v>
      </c>
      <c r="D36" s="17">
        <v>73620</v>
      </c>
      <c r="E36" s="27">
        <f t="shared" si="0"/>
        <v>44.290432616817377</v>
      </c>
      <c r="F36" s="29">
        <f t="shared" si="5"/>
        <v>1.2628685393213348E-2</v>
      </c>
      <c r="G36" s="29">
        <f t="shared" si="6"/>
        <v>6.7342740705018675E-3</v>
      </c>
      <c r="H36" s="27">
        <f t="shared" si="8"/>
        <v>0.5044425779515388</v>
      </c>
      <c r="I36" s="27">
        <f t="shared" si="9"/>
        <v>0.80286313671911902</v>
      </c>
      <c r="J36" s="39">
        <f t="shared" si="7"/>
        <v>0.42644426047205952</v>
      </c>
      <c r="K36" s="39">
        <f t="shared" si="1"/>
        <v>0.41210157216038484</v>
      </c>
      <c r="L36" s="27"/>
      <c r="M36" s="39">
        <f t="shared" si="2"/>
        <v>1.0355969440801343</v>
      </c>
      <c r="N36" s="39">
        <f t="shared" si="3"/>
        <v>1.4081328662577941E-2</v>
      </c>
      <c r="O36" s="39">
        <f t="shared" si="4"/>
        <v>1.4582580931553719E-2</v>
      </c>
    </row>
    <row r="37" spans="1:15" x14ac:dyDescent="0.25">
      <c r="A37" s="2" t="s">
        <v>64</v>
      </c>
      <c r="B37" s="2" t="s">
        <v>65</v>
      </c>
      <c r="C37" s="18">
        <v>3515.8530000000001</v>
      </c>
      <c r="D37" s="17">
        <v>153939</v>
      </c>
      <c r="E37" s="27">
        <f t="shared" ref="E37:E58" si="10">D37/C37</f>
        <v>43.784253778528281</v>
      </c>
      <c r="F37" s="29">
        <f t="shared" si="5"/>
        <v>2.6711788177056651E-2</v>
      </c>
      <c r="G37" s="29">
        <f t="shared" si="6"/>
        <v>1.4081328662577925E-2</v>
      </c>
      <c r="H37" s="27">
        <f t="shared" si="8"/>
        <v>0.53115436612859546</v>
      </c>
      <c r="I37" s="27">
        <f t="shared" si="9"/>
        <v>0.81694446538169696</v>
      </c>
      <c r="J37" s="39">
        <f t="shared" si="7"/>
        <v>0.44970830436143622</v>
      </c>
      <c r="K37" s="39">
        <f t="shared" si="1"/>
        <v>0.43932823760082163</v>
      </c>
      <c r="L37" s="27"/>
      <c r="M37" s="39">
        <f t="shared" si="2"/>
        <v>1.0816303451185765</v>
      </c>
      <c r="N37" s="39">
        <f t="shared" si="3"/>
        <v>1.0175230165449856E-2</v>
      </c>
      <c r="O37" s="39">
        <f t="shared" si="4"/>
        <v>1.1005837715516477E-2</v>
      </c>
    </row>
    <row r="38" spans="1:15" x14ac:dyDescent="0.25">
      <c r="A38" s="2" t="s">
        <v>80</v>
      </c>
      <c r="B38" s="2" t="s">
        <v>81</v>
      </c>
      <c r="C38" s="18">
        <v>2543.1450000000009</v>
      </c>
      <c r="D38" s="17">
        <v>111237</v>
      </c>
      <c r="E38" s="27">
        <f t="shared" si="10"/>
        <v>43.739936181381701</v>
      </c>
      <c r="F38" s="29">
        <f t="shared" si="5"/>
        <v>1.9321612861385489E-2</v>
      </c>
      <c r="G38" s="29">
        <f t="shared" si="6"/>
        <v>1.0175230165449826E-2</v>
      </c>
      <c r="H38" s="27">
        <f t="shared" si="8"/>
        <v>0.55047597898998091</v>
      </c>
      <c r="I38" s="27">
        <f t="shared" si="9"/>
        <v>0.82711969554714682</v>
      </c>
      <c r="J38" s="39">
        <f t="shared" si="7"/>
        <v>0.47147019559334702</v>
      </c>
      <c r="K38" s="39">
        <f t="shared" si="1"/>
        <v>0.46084624055439344</v>
      </c>
      <c r="L38" s="27"/>
      <c r="M38" s="39">
        <f t="shared" si="2"/>
        <v>1.1204904498477513</v>
      </c>
      <c r="N38" s="39">
        <f t="shared" si="3"/>
        <v>1.0058052698941888E-2</v>
      </c>
      <c r="O38" s="39">
        <f t="shared" si="4"/>
        <v>1.1269951993229785E-2</v>
      </c>
    </row>
    <row r="39" spans="1:15" x14ac:dyDescent="0.25">
      <c r="A39" s="2" t="s">
        <v>84</v>
      </c>
      <c r="B39" s="2" t="s">
        <v>85</v>
      </c>
      <c r="C39" s="18">
        <v>2571.6910000000003</v>
      </c>
      <c r="D39" s="17">
        <v>109956</v>
      </c>
      <c r="E39" s="27">
        <f t="shared" si="10"/>
        <v>42.756303148395354</v>
      </c>
      <c r="F39" s="29">
        <f t="shared" si="5"/>
        <v>1.9538491867789411E-2</v>
      </c>
      <c r="G39" s="29">
        <f t="shared" si="6"/>
        <v>1.0058052698941909E-2</v>
      </c>
      <c r="H39" s="27">
        <f t="shared" si="8"/>
        <v>0.57001447085777035</v>
      </c>
      <c r="I39" s="27">
        <f t="shared" si="9"/>
        <v>0.8371777482460887</v>
      </c>
      <c r="J39" s="39">
        <f t="shared" si="7"/>
        <v>0.49597716554812965</v>
      </c>
      <c r="K39" s="39">
        <f t="shared" si="1"/>
        <v>0.48366440121656978</v>
      </c>
      <c r="L39" s="27"/>
      <c r="M39" s="39">
        <f t="shared" si="2"/>
        <v>1.1624539696227769</v>
      </c>
      <c r="N39" s="39">
        <f t="shared" si="3"/>
        <v>1.1334747390628896E-2</v>
      </c>
      <c r="O39" s="39">
        <f t="shared" si="4"/>
        <v>1.3176122098907974E-2</v>
      </c>
    </row>
    <row r="40" spans="1:15" x14ac:dyDescent="0.25">
      <c r="A40" s="2" t="s">
        <v>2</v>
      </c>
      <c r="B40" s="2" t="s">
        <v>3</v>
      </c>
      <c r="C40" s="18">
        <v>2951.6219999999985</v>
      </c>
      <c r="D40" s="17">
        <v>123913</v>
      </c>
      <c r="E40" s="27">
        <f t="shared" si="10"/>
        <v>41.981324166847948</v>
      </c>
      <c r="F40" s="29">
        <f t="shared" si="5"/>
        <v>2.2425027907236245E-2</v>
      </c>
      <c r="G40" s="29">
        <f t="shared" si="6"/>
        <v>1.1334747390628876E-2</v>
      </c>
      <c r="H40" s="27">
        <f t="shared" si="8"/>
        <v>0.59243949876500657</v>
      </c>
      <c r="I40" s="27">
        <f t="shared" si="9"/>
        <v>0.8485124956367176</v>
      </c>
      <c r="J40" s="39">
        <f t="shared" si="7"/>
        <v>0.50852253578381368</v>
      </c>
      <c r="K40" s="39">
        <f t="shared" si="1"/>
        <v>0.50473840866894704</v>
      </c>
      <c r="L40" s="27"/>
      <c r="M40" s="39">
        <f t="shared" si="2"/>
        <v>1.191750102201933</v>
      </c>
      <c r="N40" s="39">
        <f t="shared" si="3"/>
        <v>3.4536709020085432E-3</v>
      </c>
      <c r="O40" s="39">
        <f t="shared" si="4"/>
        <v>4.1159126504405237E-3</v>
      </c>
    </row>
    <row r="41" spans="1:15" x14ac:dyDescent="0.25">
      <c r="A41" s="2" t="s">
        <v>30</v>
      </c>
      <c r="B41" s="2" t="s">
        <v>31</v>
      </c>
      <c r="C41" s="18">
        <v>904.38699999999994</v>
      </c>
      <c r="D41" s="17">
        <v>37756</v>
      </c>
      <c r="E41" s="27">
        <f t="shared" si="10"/>
        <v>41.747614682652454</v>
      </c>
      <c r="F41" s="29">
        <f t="shared" si="5"/>
        <v>6.8711046719199384E-3</v>
      </c>
      <c r="G41" s="29">
        <f t="shared" si="6"/>
        <v>3.4536709020085371E-3</v>
      </c>
      <c r="H41" s="27">
        <f t="shared" si="8"/>
        <v>0.59931060343692655</v>
      </c>
      <c r="I41" s="27">
        <f t="shared" si="9"/>
        <v>0.85196616653872614</v>
      </c>
      <c r="J41" s="39">
        <f t="shared" si="7"/>
        <v>0.52239080976587693</v>
      </c>
      <c r="K41" s="39">
        <f t="shared" si="1"/>
        <v>0.51474428046438336</v>
      </c>
      <c r="L41" s="27"/>
      <c r="M41" s="39">
        <f t="shared" si="2"/>
        <v>1.2124697056207474</v>
      </c>
      <c r="N41" s="39">
        <f t="shared" si="3"/>
        <v>6.9278318528053218E-3</v>
      </c>
      <c r="O41" s="39">
        <f t="shared" si="4"/>
        <v>8.3997862471609057E-3</v>
      </c>
    </row>
    <row r="42" spans="1:15" x14ac:dyDescent="0.25">
      <c r="A42" s="2" t="s">
        <v>94</v>
      </c>
      <c r="B42" s="2" t="s">
        <v>95</v>
      </c>
      <c r="C42" s="18">
        <v>1822.7639999999994</v>
      </c>
      <c r="D42" s="17">
        <v>75736</v>
      </c>
      <c r="E42" s="27">
        <f t="shared" si="10"/>
        <v>41.550085474586957</v>
      </c>
      <c r="F42" s="29">
        <f t="shared" si="5"/>
        <v>1.3848498746894275E-2</v>
      </c>
      <c r="G42" s="29">
        <f t="shared" si="6"/>
        <v>6.9278318528053435E-3</v>
      </c>
      <c r="H42" s="27">
        <f t="shared" si="8"/>
        <v>0.61315910218382086</v>
      </c>
      <c r="I42" s="27">
        <f t="shared" si="9"/>
        <v>0.85889399839153147</v>
      </c>
      <c r="J42" s="39">
        <f t="shared" si="7"/>
        <v>0.56227353572357752</v>
      </c>
      <c r="K42" s="39">
        <f t="shared" si="1"/>
        <v>0.53892705408067976</v>
      </c>
      <c r="L42" s="27"/>
      <c r="M42" s="39">
        <f t="shared" si="2"/>
        <v>1.2678074485182449</v>
      </c>
      <c r="N42" s="39">
        <f t="shared" si="3"/>
        <v>2.0041097183569612E-2</v>
      </c>
      <c r="O42" s="39">
        <f t="shared" si="4"/>
        <v>2.5408252285807575E-2</v>
      </c>
    </row>
    <row r="43" spans="1:15" x14ac:dyDescent="0.25">
      <c r="A43" s="2" t="s">
        <v>0</v>
      </c>
      <c r="B43" s="2" t="s">
        <v>1</v>
      </c>
      <c r="C43" s="18">
        <v>5460.8880000000008</v>
      </c>
      <c r="D43" s="17">
        <v>219092</v>
      </c>
      <c r="E43" s="27">
        <f t="shared" si="10"/>
        <v>40.12021488080326</v>
      </c>
      <c r="F43" s="29">
        <f t="shared" si="5"/>
        <v>4.1489244150603156E-2</v>
      </c>
      <c r="G43" s="29">
        <f t="shared" si="6"/>
        <v>2.0041097183569615E-2</v>
      </c>
      <c r="H43" s="27">
        <f t="shared" si="8"/>
        <v>0.65464834633442404</v>
      </c>
      <c r="I43" s="27">
        <f t="shared" si="9"/>
        <v>0.87893509557510108</v>
      </c>
      <c r="J43" s="39">
        <f t="shared" si="7"/>
        <v>0.59798736334573699</v>
      </c>
      <c r="K43" s="39">
        <f t="shared" si="1"/>
        <v>0.58333921309183112</v>
      </c>
      <c r="L43" s="27"/>
      <c r="M43" s="39">
        <f t="shared" si="2"/>
        <v>1.3350027506086832</v>
      </c>
      <c r="N43" s="39">
        <f t="shared" si="3"/>
        <v>1.2137518230655009E-2</v>
      </c>
      <c r="O43" s="39">
        <f t="shared" si="4"/>
        <v>1.6203620223487473E-2</v>
      </c>
    </row>
    <row r="44" spans="1:15" x14ac:dyDescent="0.25">
      <c r="A44" s="2" t="s">
        <v>48</v>
      </c>
      <c r="B44" s="2" t="s">
        <v>49</v>
      </c>
      <c r="C44" s="18">
        <v>3383.4769999999999</v>
      </c>
      <c r="D44" s="17">
        <v>132689</v>
      </c>
      <c r="E44" s="27">
        <f t="shared" si="10"/>
        <v>39.216758381983979</v>
      </c>
      <c r="F44" s="29">
        <f t="shared" si="5"/>
        <v>2.5706057939835113E-2</v>
      </c>
      <c r="G44" s="29">
        <f t="shared" si="6"/>
        <v>1.2137518230655016E-2</v>
      </c>
      <c r="H44" s="27">
        <f t="shared" si="8"/>
        <v>0.68035440427425919</v>
      </c>
      <c r="I44" s="27">
        <f t="shared" si="9"/>
        <v>0.89107261380575609</v>
      </c>
      <c r="J44" s="39">
        <f t="shared" si="7"/>
        <v>0.63630892662911676</v>
      </c>
      <c r="K44" s="39">
        <f t="shared" si="1"/>
        <v>0.61679651390498846</v>
      </c>
      <c r="L44" s="27"/>
      <c r="M44" s="39">
        <f t="shared" si="2"/>
        <v>1.3944476406396458</v>
      </c>
      <c r="N44" s="39">
        <f t="shared" si="3"/>
        <v>1.5508588623485808E-2</v>
      </c>
      <c r="O44" s="39">
        <f t="shared" si="4"/>
        <v>2.1625914815670638E-2</v>
      </c>
    </row>
    <row r="45" spans="1:15" x14ac:dyDescent="0.25">
      <c r="A45" s="2" t="s">
        <v>8</v>
      </c>
      <c r="B45" s="2" t="s">
        <v>9</v>
      </c>
      <c r="C45" s="18">
        <v>4440.7650000000003</v>
      </c>
      <c r="D45" s="17">
        <v>169542</v>
      </c>
      <c r="E45" s="27">
        <f t="shared" si="10"/>
        <v>38.178557072936755</v>
      </c>
      <c r="F45" s="29">
        <f t="shared" si="5"/>
        <v>3.3738832091127526E-2</v>
      </c>
      <c r="G45" s="29">
        <f t="shared" si="6"/>
        <v>1.550858862348584E-2</v>
      </c>
      <c r="H45" s="27">
        <f t="shared" si="8"/>
        <v>0.71409323636538669</v>
      </c>
      <c r="I45" s="27">
        <f t="shared" si="9"/>
        <v>0.90658120242924189</v>
      </c>
      <c r="J45" s="39">
        <f t="shared" si="7"/>
        <v>0.67659879540852619</v>
      </c>
      <c r="K45" s="39">
        <f t="shared" si="1"/>
        <v>0.65713475390424336</v>
      </c>
      <c r="L45" s="27"/>
      <c r="M45" s="39">
        <f t="shared" si="2"/>
        <v>1.4604122573152329</v>
      </c>
      <c r="N45" s="39">
        <f t="shared" si="3"/>
        <v>1.3655428362764566E-2</v>
      </c>
      <c r="O45" s="39">
        <f t="shared" si="4"/>
        <v>1.9942554959871454E-2</v>
      </c>
    </row>
    <row r="46" spans="1:15" x14ac:dyDescent="0.25">
      <c r="A46" s="2" t="s">
        <v>76</v>
      </c>
      <c r="B46" s="2" t="s">
        <v>77</v>
      </c>
      <c r="C46" s="18">
        <v>4241.614999999998</v>
      </c>
      <c r="D46" s="17">
        <v>149283</v>
      </c>
      <c r="E46" s="27">
        <f t="shared" si="10"/>
        <v>35.194849131757614</v>
      </c>
      <c r="F46" s="29">
        <f t="shared" si="5"/>
        <v>3.2225784584459613E-2</v>
      </c>
      <c r="G46" s="29">
        <f t="shared" si="6"/>
        <v>1.3655428362764606E-2</v>
      </c>
      <c r="H46" s="27">
        <f t="shared" si="8"/>
        <v>0.74631902094984626</v>
      </c>
      <c r="I46" s="27">
        <f t="shared" si="9"/>
        <v>0.92023663079200646</v>
      </c>
      <c r="J46" s="39">
        <f t="shared" si="7"/>
        <v>0.70440090795831267</v>
      </c>
      <c r="K46" s="39">
        <f t="shared" si="1"/>
        <v>0.6926901262766223</v>
      </c>
      <c r="L46" s="27"/>
      <c r="M46" s="39">
        <f t="shared" si="2"/>
        <v>1.5117753007678605</v>
      </c>
      <c r="N46" s="39">
        <f t="shared" si="3"/>
        <v>7.9054998949884547E-3</v>
      </c>
      <c r="O46" s="39">
        <f t="shared" si="4"/>
        <v>1.1951339481466461E-2</v>
      </c>
    </row>
    <row r="47" spans="1:15" x14ac:dyDescent="0.25">
      <c r="A47" s="2" t="s">
        <v>62</v>
      </c>
      <c r="B47" s="2" t="s">
        <v>63</v>
      </c>
      <c r="C47" s="18">
        <v>2518.8800000000019</v>
      </c>
      <c r="D47" s="17">
        <v>86424</v>
      </c>
      <c r="E47" s="27">
        <f t="shared" si="10"/>
        <v>34.310487200660582</v>
      </c>
      <c r="F47" s="29">
        <f t="shared" si="5"/>
        <v>1.913725886816784E-2</v>
      </c>
      <c r="G47" s="29">
        <f t="shared" si="6"/>
        <v>7.9054998949884998E-3</v>
      </c>
      <c r="H47" s="27">
        <f t="shared" si="8"/>
        <v>0.76545627981801412</v>
      </c>
      <c r="I47" s="27">
        <f t="shared" si="9"/>
        <v>0.92814213068699492</v>
      </c>
      <c r="J47" s="39">
        <f t="shared" si="7"/>
        <v>0.73102787994746954</v>
      </c>
      <c r="K47" s="39">
        <f t="shared" si="1"/>
        <v>0.71723348420609134</v>
      </c>
      <c r="L47" s="27"/>
      <c r="M47" s="39">
        <f t="shared" si="2"/>
        <v>1.553081208993867</v>
      </c>
      <c r="N47" s="39">
        <f t="shared" si="3"/>
        <v>8.859110424531802E-3</v>
      </c>
      <c r="O47" s="39">
        <f t="shared" si="4"/>
        <v>1.3758917928742022E-2</v>
      </c>
    </row>
    <row r="48" spans="1:15" x14ac:dyDescent="0.25">
      <c r="A48" s="2" t="s">
        <v>74</v>
      </c>
      <c r="B48" s="2" t="s">
        <v>75</v>
      </c>
      <c r="C48" s="18">
        <v>2917.877</v>
      </c>
      <c r="D48" s="17">
        <v>96849</v>
      </c>
      <c r="E48" s="27">
        <f t="shared" si="10"/>
        <v>33.191597863789326</v>
      </c>
      <c r="F48" s="29">
        <f t="shared" si="5"/>
        <v>2.2168649357838775E-2</v>
      </c>
      <c r="G48" s="29">
        <f t="shared" si="6"/>
        <v>8.8591104245318575E-3</v>
      </c>
      <c r="H48" s="27">
        <f t="shared" si="8"/>
        <v>0.78762492917585292</v>
      </c>
      <c r="I48" s="27">
        <f t="shared" si="9"/>
        <v>0.93700124111152672</v>
      </c>
      <c r="J48" s="39">
        <f t="shared" si="7"/>
        <v>0.77353176995535511</v>
      </c>
      <c r="K48" s="39">
        <f t="shared" si="1"/>
        <v>0.74960700906150102</v>
      </c>
      <c r="L48" s="27"/>
      <c r="M48" s="39">
        <f t="shared" si="2"/>
        <v>1.6131646787686558</v>
      </c>
      <c r="N48" s="39">
        <f t="shared" si="3"/>
        <v>1.4729692349235268E-2</v>
      </c>
      <c r="O48" s="39">
        <f t="shared" si="4"/>
        <v>2.3761419426915238E-2</v>
      </c>
    </row>
    <row r="49" spans="1:15" x14ac:dyDescent="0.25">
      <c r="A49" s="2" t="s">
        <v>38</v>
      </c>
      <c r="B49" s="2" t="s">
        <v>39</v>
      </c>
      <c r="C49" s="18">
        <v>4990.4160000000011</v>
      </c>
      <c r="D49" s="17">
        <v>161027</v>
      </c>
      <c r="E49" s="27">
        <f t="shared" si="10"/>
        <v>32.267249864540346</v>
      </c>
      <c r="F49" s="29">
        <f t="shared" si="5"/>
        <v>3.7914820416949845E-2</v>
      </c>
      <c r="G49" s="29">
        <f t="shared" si="6"/>
        <v>1.4729692349235319E-2</v>
      </c>
      <c r="H49" s="27">
        <f t="shared" si="8"/>
        <v>0.82553974959280274</v>
      </c>
      <c r="I49" s="27">
        <f t="shared" si="9"/>
        <v>0.95173093346076199</v>
      </c>
      <c r="J49" s="39">
        <f t="shared" si="7"/>
        <v>0.79812965674104741</v>
      </c>
      <c r="K49" s="39">
        <f t="shared" si="1"/>
        <v>0.789747020560572</v>
      </c>
      <c r="L49" s="27"/>
      <c r="M49" s="39">
        <f t="shared" si="2"/>
        <v>1.664148256136583</v>
      </c>
      <c r="N49" s="39">
        <f t="shared" si="3"/>
        <v>4.9123062501235104E-3</v>
      </c>
      <c r="O49" s="39">
        <f t="shared" si="4"/>
        <v>8.1748058797518775E-3</v>
      </c>
    </row>
    <row r="50" spans="1:15" x14ac:dyDescent="0.25">
      <c r="A50" s="2" t="s">
        <v>60</v>
      </c>
      <c r="B50" s="2" t="s">
        <v>61</v>
      </c>
      <c r="C50" s="18">
        <v>1720.1330000000003</v>
      </c>
      <c r="D50" s="17">
        <v>53702</v>
      </c>
      <c r="E50" s="27">
        <f t="shared" si="10"/>
        <v>31.219678943430534</v>
      </c>
      <c r="F50" s="29">
        <f t="shared" si="5"/>
        <v>1.3068756950977471E-2</v>
      </c>
      <c r="G50" s="29">
        <f t="shared" si="6"/>
        <v>4.9123062501234887E-3</v>
      </c>
      <c r="H50" s="27">
        <f t="shared" si="8"/>
        <v>0.83860850654378016</v>
      </c>
      <c r="I50" s="27">
        <f t="shared" si="9"/>
        <v>0.9566432397108855</v>
      </c>
      <c r="J50" s="39">
        <f t="shared" si="7"/>
        <v>0.82745713820584821</v>
      </c>
      <c r="K50" s="39">
        <f t="shared" si="1"/>
        <v>0.81008773388636313</v>
      </c>
      <c r="L50" s="27"/>
      <c r="M50" s="39">
        <f t="shared" si="2"/>
        <v>1.7035674628793942</v>
      </c>
      <c r="N50" s="39">
        <f t="shared" si="3"/>
        <v>9.3471211847345748E-3</v>
      </c>
      <c r="O50" s="39">
        <f t="shared" si="4"/>
        <v>1.5923451521904518E-2</v>
      </c>
    </row>
    <row r="51" spans="1:15" x14ac:dyDescent="0.25">
      <c r="A51" s="2" t="s">
        <v>52</v>
      </c>
      <c r="B51" s="2" t="s">
        <v>53</v>
      </c>
      <c r="C51" s="18">
        <v>3468.2930000000001</v>
      </c>
      <c r="D51" s="17">
        <v>102184</v>
      </c>
      <c r="E51" s="27">
        <f t="shared" si="10"/>
        <v>29.462332046340951</v>
      </c>
      <c r="F51" s="29">
        <f t="shared" si="5"/>
        <v>2.6350449791833829E-2</v>
      </c>
      <c r="G51" s="29">
        <f t="shared" si="6"/>
        <v>9.3471211847346216E-3</v>
      </c>
      <c r="H51" s="27">
        <f t="shared" si="8"/>
        <v>0.86495895633561404</v>
      </c>
      <c r="I51" s="27">
        <f t="shared" si="9"/>
        <v>0.96599036089562007</v>
      </c>
      <c r="J51" s="39">
        <f t="shared" si="7"/>
        <v>0.84665826158432844</v>
      </c>
      <c r="K51" s="39">
        <f t="shared" si="1"/>
        <v>0.83899175883711241</v>
      </c>
      <c r="L51" s="27"/>
      <c r="M51" s="39">
        <f t="shared" si="2"/>
        <v>1.7414255297694807</v>
      </c>
      <c r="N51" s="39">
        <f t="shared" si="3"/>
        <v>3.9883331125774024E-3</v>
      </c>
      <c r="O51" s="39">
        <f t="shared" si="4"/>
        <v>6.9453851034672652E-3</v>
      </c>
    </row>
    <row r="52" spans="1:15" x14ac:dyDescent="0.25">
      <c r="A52" s="2" t="s">
        <v>36</v>
      </c>
      <c r="B52" s="2" t="s">
        <v>37</v>
      </c>
      <c r="C52" s="18">
        <v>1514.653</v>
      </c>
      <c r="D52" s="17">
        <v>43601</v>
      </c>
      <c r="E52" s="27">
        <f t="shared" si="10"/>
        <v>28.786131212891664</v>
      </c>
      <c r="F52" s="29">
        <f t="shared" si="5"/>
        <v>1.1507617098252796E-2</v>
      </c>
      <c r="G52" s="29">
        <f t="shared" si="6"/>
        <v>3.9883331125774501E-3</v>
      </c>
      <c r="H52" s="27">
        <f t="shared" si="8"/>
        <v>0.8764665734338668</v>
      </c>
      <c r="I52" s="27">
        <f t="shared" si="9"/>
        <v>0.96997869400819747</v>
      </c>
      <c r="J52" s="39">
        <f t="shared" si="7"/>
        <v>0.86433685989448439</v>
      </c>
      <c r="K52" s="39">
        <f t="shared" si="1"/>
        <v>0.85449200504399847</v>
      </c>
      <c r="L52" s="27"/>
      <c r="M52" s="39">
        <f t="shared" si="2"/>
        <v>1.7675550738655885</v>
      </c>
      <c r="N52" s="39">
        <f t="shared" si="3"/>
        <v>4.9495359369843284E-3</v>
      </c>
      <c r="O52" s="39">
        <f t="shared" si="4"/>
        <v>8.7485773586967186E-3</v>
      </c>
    </row>
    <row r="53" spans="1:15" x14ac:dyDescent="0.25">
      <c r="A53" s="2" t="s">
        <v>72</v>
      </c>
      <c r="B53" s="2" t="s">
        <v>73</v>
      </c>
      <c r="C53" s="18">
        <v>1924.5640000000003</v>
      </c>
      <c r="D53" s="17">
        <v>54109</v>
      </c>
      <c r="E53" s="27">
        <f t="shared" si="10"/>
        <v>28.114939279753749</v>
      </c>
      <c r="F53" s="29">
        <f t="shared" si="5"/>
        <v>1.462192699785482E-2</v>
      </c>
      <c r="G53" s="29">
        <f t="shared" si="6"/>
        <v>4.9495359369843188E-3</v>
      </c>
      <c r="H53" s="27">
        <f t="shared" si="8"/>
        <v>0.89108850043172161</v>
      </c>
      <c r="I53" s="27">
        <f t="shared" si="9"/>
        <v>0.9749282299451818</v>
      </c>
      <c r="J53" s="39">
        <f t="shared" si="7"/>
        <v>0.8956797744891869</v>
      </c>
      <c r="K53" s="39">
        <f t="shared" si="1"/>
        <v>0.87631244476494607</v>
      </c>
      <c r="L53" s="27"/>
      <c r="M53" s="39">
        <f t="shared" si="2"/>
        <v>1.8098020497763221</v>
      </c>
      <c r="N53" s="39">
        <f t="shared" si="3"/>
        <v>8.4897407057504815E-3</v>
      </c>
      <c r="O53" s="39">
        <f t="shared" si="4"/>
        <v>1.53647501313367E-2</v>
      </c>
    </row>
    <row r="54" spans="1:15" x14ac:dyDescent="0.25">
      <c r="A54" s="2" t="s">
        <v>22</v>
      </c>
      <c r="B54" s="2" t="s">
        <v>23</v>
      </c>
      <c r="C54" s="18">
        <v>3636.0580000000009</v>
      </c>
      <c r="D54" s="17">
        <v>92811</v>
      </c>
      <c r="E54" s="27">
        <f t="shared" si="10"/>
        <v>25.525170390571322</v>
      </c>
      <c r="F54" s="29">
        <f t="shared" si="5"/>
        <v>2.7625048912878973E-2</v>
      </c>
      <c r="G54" s="29">
        <f t="shared" si="6"/>
        <v>8.4897407057504589E-3</v>
      </c>
      <c r="H54" s="27">
        <f t="shared" si="8"/>
        <v>0.91871354934460059</v>
      </c>
      <c r="I54" s="27">
        <f t="shared" si="9"/>
        <v>0.98341797065093228</v>
      </c>
      <c r="J54" s="39">
        <f t="shared" si="7"/>
        <v>0.93649419743702145</v>
      </c>
      <c r="K54" s="39">
        <f t="shared" si="1"/>
        <v>0.91115425786879967</v>
      </c>
      <c r="L54" s="27"/>
      <c r="M54" s="39">
        <f t="shared" si="2"/>
        <v>1.8709985648575349</v>
      </c>
      <c r="N54" s="39">
        <f t="shared" si="3"/>
        <v>8.3539026590960797E-3</v>
      </c>
      <c r="O54" s="39">
        <f t="shared" si="4"/>
        <v>1.5630139886128311E-2</v>
      </c>
    </row>
    <row r="55" spans="1:15" x14ac:dyDescent="0.25">
      <c r="A55" s="2" t="s">
        <v>14</v>
      </c>
      <c r="B55" s="2" t="s">
        <v>15</v>
      </c>
      <c r="C55" s="18">
        <v>4418.735999999999</v>
      </c>
      <c r="D55" s="17">
        <v>91326</v>
      </c>
      <c r="E55" s="27">
        <f t="shared" si="10"/>
        <v>20.667901408909703</v>
      </c>
      <c r="F55" s="29">
        <f t="shared" si="5"/>
        <v>3.3571466168333709E-2</v>
      </c>
      <c r="G55" s="29">
        <f t="shared" si="6"/>
        <v>8.3539026590960814E-3</v>
      </c>
      <c r="H55" s="27">
        <f t="shared" si="8"/>
        <v>0.95228501551293432</v>
      </c>
      <c r="I55" s="27">
        <f t="shared" si="9"/>
        <v>0.99177187331002836</v>
      </c>
      <c r="J55" s="39">
        <f t="shared" si="7"/>
        <v>0.96042797235762611</v>
      </c>
      <c r="K55" s="39">
        <f t="shared" si="1"/>
        <v>0.94774795477448481</v>
      </c>
      <c r="L55" s="27"/>
      <c r="M55" s="39">
        <f t="shared" si="2"/>
        <v>1.9206810733202682</v>
      </c>
      <c r="N55" s="39">
        <f t="shared" si="3"/>
        <v>3.463732979538503E-3</v>
      </c>
      <c r="O55" s="39">
        <f t="shared" si="4"/>
        <v>6.6527263768348223E-3</v>
      </c>
    </row>
    <row r="56" spans="1:15" x14ac:dyDescent="0.25">
      <c r="A56" s="2" t="s">
        <v>10</v>
      </c>
      <c r="B56" s="2" t="s">
        <v>11</v>
      </c>
      <c r="C56" s="18">
        <v>2120.5639999999994</v>
      </c>
      <c r="D56" s="17">
        <v>37866</v>
      </c>
      <c r="E56" s="27">
        <f t="shared" si="10"/>
        <v>17.856570233202117</v>
      </c>
      <c r="F56" s="29">
        <f t="shared" si="5"/>
        <v>1.6111042294399663E-2</v>
      </c>
      <c r="G56" s="29">
        <f t="shared" si="6"/>
        <v>3.4637329795384909E-3</v>
      </c>
      <c r="H56" s="27">
        <f t="shared" si="8"/>
        <v>0.96839605780733395</v>
      </c>
      <c r="I56" s="27">
        <f t="shared" si="9"/>
        <v>0.99523560628956687</v>
      </c>
      <c r="J56" s="39">
        <f t="shared" si="7"/>
        <v>0.98110415457456879</v>
      </c>
      <c r="K56" s="39">
        <f t="shared" si="1"/>
        <v>0.96666710435703995</v>
      </c>
      <c r="L56" s="27"/>
      <c r="M56" s="39">
        <f t="shared" si="2"/>
        <v>1.9541969559809003</v>
      </c>
      <c r="N56" s="39">
        <f t="shared" si="3"/>
        <v>2.979015262891016E-3</v>
      </c>
      <c r="O56" s="39">
        <f t="shared" si="4"/>
        <v>5.8215825585622646E-3</v>
      </c>
    </row>
    <row r="57" spans="1:15" x14ac:dyDescent="0.25">
      <c r="A57" s="2" t="s">
        <v>50</v>
      </c>
      <c r="B57" s="2" t="s">
        <v>51</v>
      </c>
      <c r="C57" s="18">
        <v>2290.8559999999984</v>
      </c>
      <c r="D57" s="17">
        <v>32567</v>
      </c>
      <c r="E57" s="27">
        <f t="shared" si="10"/>
        <v>14.216083420345942</v>
      </c>
      <c r="F57" s="29">
        <f t="shared" si="5"/>
        <v>1.7404840366232389E-2</v>
      </c>
      <c r="G57" s="29">
        <f t="shared" si="6"/>
        <v>2.9790152628909848E-3</v>
      </c>
      <c r="H57" s="27">
        <f t="shared" si="8"/>
        <v>0.98580089817356631</v>
      </c>
      <c r="I57" s="27">
        <f t="shared" si="9"/>
        <v>0.99821462155245788</v>
      </c>
      <c r="J57" s="39">
        <f t="shared" si="7"/>
        <v>0.99821462155245755</v>
      </c>
      <c r="K57" s="39">
        <f t="shared" si="1"/>
        <v>0.98580089817356631</v>
      </c>
      <c r="L57" s="27"/>
      <c r="M57" s="39">
        <f t="shared" si="2"/>
        <v>1.985800898173566</v>
      </c>
      <c r="N57" s="39">
        <f t="shared" si="3"/>
        <v>1.7853784475421186E-3</v>
      </c>
      <c r="O57" s="39">
        <f t="shared" si="4"/>
        <v>3.5454061247088661E-3</v>
      </c>
    </row>
    <row r="58" spans="1:15" ht="15.75" thickBot="1" x14ac:dyDescent="0.3">
      <c r="A58" s="10" t="s">
        <v>6</v>
      </c>
      <c r="B58" s="10" t="s">
        <v>7</v>
      </c>
      <c r="C58" s="21">
        <v>1868.9110000000001</v>
      </c>
      <c r="D58" s="20">
        <v>19518</v>
      </c>
      <c r="E58" s="28">
        <f t="shared" si="10"/>
        <v>10.443514966737313</v>
      </c>
      <c r="F58" s="29">
        <f t="shared" si="5"/>
        <v>1.4199101826433337E-2</v>
      </c>
      <c r="G58" s="29">
        <f t="shared" si="6"/>
        <v>1.7853784475421821E-3</v>
      </c>
      <c r="H58" s="27">
        <f t="shared" si="8"/>
        <v>0.99999999999999967</v>
      </c>
      <c r="I58" s="27">
        <f t="shared" si="9"/>
        <v>1</v>
      </c>
      <c r="J58" s="39">
        <f t="shared" si="7"/>
        <v>0</v>
      </c>
      <c r="K58" s="39">
        <f t="shared" si="1"/>
        <v>0</v>
      </c>
      <c r="L58" s="27"/>
      <c r="M58" s="31"/>
      <c r="N58" s="31"/>
      <c r="O58" s="27"/>
    </row>
    <row r="59" spans="1:15" ht="15.75" thickTop="1" x14ac:dyDescent="0.25">
      <c r="A59" s="11" t="s">
        <v>110</v>
      </c>
      <c r="B59" s="7"/>
      <c r="C59" s="8"/>
      <c r="D59" s="6"/>
      <c r="E59" s="6"/>
      <c r="F59" s="6"/>
      <c r="G59" s="6"/>
      <c r="H59" s="6"/>
      <c r="I59" s="6"/>
      <c r="J59" s="6"/>
      <c r="K59" s="6"/>
      <c r="L59" s="6"/>
      <c r="M59" s="27"/>
      <c r="N59" s="6"/>
      <c r="O59" s="6"/>
    </row>
    <row r="60" spans="1:15" x14ac:dyDescent="0.25">
      <c r="A60" s="22" t="s">
        <v>123</v>
      </c>
      <c r="B60" s="7"/>
      <c r="C60" s="9"/>
      <c r="D60" s="6"/>
      <c r="E60" s="6"/>
      <c r="F60" s="6"/>
      <c r="G60" s="6"/>
      <c r="H60" s="6"/>
      <c r="I60" s="6"/>
      <c r="J60" s="6"/>
      <c r="K60" s="6"/>
      <c r="L60" s="6"/>
      <c r="M60" s="27"/>
      <c r="N60" s="6"/>
      <c r="O60" s="6"/>
    </row>
    <row r="61" spans="1:15" x14ac:dyDescent="0.25">
      <c r="A61" s="7"/>
      <c r="B61" s="7"/>
      <c r="C61" s="9"/>
      <c r="D61" s="6"/>
      <c r="E61" s="6"/>
      <c r="F61" s="6"/>
      <c r="G61" s="6"/>
      <c r="H61" s="6"/>
      <c r="I61" s="6"/>
      <c r="J61" s="6"/>
      <c r="K61" s="6"/>
      <c r="L61" s="6"/>
      <c r="M61" s="27"/>
      <c r="N61" s="6"/>
      <c r="O61" s="6"/>
    </row>
    <row r="62" spans="1:15" x14ac:dyDescent="0.25">
      <c r="A62" s="7"/>
      <c r="B62" s="7"/>
      <c r="C62" s="9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</sheetData>
  <sortState ref="A5:E60">
    <sortCondition descending="1" ref="E5"/>
  </sortState>
  <mergeCells count="4">
    <mergeCell ref="A3:B3"/>
    <mergeCell ref="J1:L1"/>
    <mergeCell ref="M1:P1"/>
    <mergeCell ref="A1:E1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Readme</vt:lpstr>
      <vt:lpstr>Υπολογισμοί - Calculations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Michalis</dc:creator>
  <cp:lastModifiedBy>DIMITRIS</cp:lastModifiedBy>
  <dcterms:created xsi:type="dcterms:W3CDTF">2011-05-24T09:22:36Z</dcterms:created>
  <dcterms:modified xsi:type="dcterms:W3CDTF">2018-04-29T21:06:37Z</dcterms:modified>
</cp:coreProperties>
</file>